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2" l="1"/>
  <c r="G56" i="2" s="1"/>
  <c r="G72" i="2" s="1"/>
  <c r="G73" i="2"/>
  <c r="G70" i="2"/>
  <c r="G68" i="2"/>
  <c r="G67" i="2"/>
  <c r="G54" i="2"/>
  <c r="G53" i="2"/>
  <c r="G47" i="2"/>
  <c r="G45" i="2"/>
  <c r="G44" i="2"/>
  <c r="G40" i="2"/>
  <c r="G41" i="2"/>
  <c r="G42" i="2"/>
  <c r="G39" i="2"/>
  <c r="G33" i="2"/>
  <c r="G34" i="2"/>
  <c r="G35" i="2"/>
  <c r="G31" i="2"/>
  <c r="G32" i="2"/>
  <c r="G28" i="2"/>
  <c r="G29" i="2"/>
  <c r="G30" i="2"/>
  <c r="G27" i="2"/>
  <c r="G26" i="2"/>
  <c r="G18" i="2"/>
  <c r="G17" i="2" s="1"/>
  <c r="G43" i="2" s="1"/>
  <c r="G46" i="2" s="1"/>
  <c r="G48" i="2" s="1"/>
  <c r="G13" i="2"/>
  <c r="G12" i="2"/>
  <c r="G50" i="2" l="1"/>
  <c r="G55" i="2"/>
  <c r="G71" i="2" s="1"/>
  <c r="F51" i="2"/>
  <c r="F62" i="2" l="1"/>
  <c r="F43" i="2"/>
  <c r="F46" i="2" s="1"/>
  <c r="F48" i="2" s="1"/>
  <c r="F17" i="2"/>
  <c r="B57" i="2" l="1"/>
  <c r="D57" i="2"/>
  <c r="C57" i="2"/>
  <c r="E62" i="2"/>
  <c r="C62" i="2"/>
  <c r="B62" i="2"/>
  <c r="D62" i="2"/>
  <c r="E57" i="2"/>
  <c r="E56" i="2" s="1"/>
  <c r="D54" i="2"/>
  <c r="D73" i="2" s="1"/>
  <c r="C54" i="2"/>
  <c r="C73" i="2" s="1"/>
  <c r="B54" i="2"/>
  <c r="B73" i="2" s="1"/>
  <c r="E54" i="2"/>
  <c r="E73" i="2" s="1"/>
  <c r="E17" i="2"/>
  <c r="E43" i="2" s="1"/>
  <c r="D17" i="2"/>
  <c r="D43" i="2" s="1"/>
  <c r="C17" i="2"/>
  <c r="C43" i="2" s="1"/>
  <c r="B17" i="2"/>
  <c r="B43" i="2" s="1"/>
  <c r="E72" i="2" l="1"/>
  <c r="E71" i="2" s="1"/>
  <c r="E55" i="2"/>
  <c r="C56" i="2"/>
  <c r="D56" i="2"/>
  <c r="B56" i="2"/>
  <c r="B72" i="2" s="1"/>
  <c r="B71" i="2" s="1"/>
  <c r="D46" i="2"/>
  <c r="D48" i="2" s="1"/>
  <c r="D51" i="2" s="1"/>
  <c r="C46" i="2"/>
  <c r="C48" i="2" s="1"/>
  <c r="C51" i="2" s="1"/>
  <c r="B46" i="2"/>
  <c r="B48" i="2" s="1"/>
  <c r="B51" i="2" s="1"/>
  <c r="E46" i="2"/>
  <c r="E48" i="2" s="1"/>
  <c r="E51" i="2" s="1"/>
  <c r="D55" i="2" l="1"/>
  <c r="D72" i="2"/>
  <c r="D71" i="2" s="1"/>
  <c r="C72" i="2"/>
  <c r="C71" i="2" s="1"/>
  <c r="C55" i="2"/>
  <c r="B55" i="2"/>
</calcChain>
</file>

<file path=xl/sharedStrings.xml><?xml version="1.0" encoding="utf-8"?>
<sst xmlns="http://schemas.openxmlformats.org/spreadsheetml/2006/main" count="76" uniqueCount="76">
  <si>
    <t>编制单位:中芯国际集成电路制造有限公司</t>
  </si>
  <si>
    <t>合并利润表</t>
  </si>
  <si>
    <t xml:space="preserve">单位: 千元 </t>
  </si>
  <si>
    <t>2020年度</t>
  </si>
  <si>
    <t>2019年度</t>
  </si>
  <si>
    <t>一、营业总收入</t>
  </si>
  <si>
    <t>其中：营业收入</t>
  </si>
  <si>
    <t>二、营业总成本</t>
  </si>
  <si>
    <t>其中：营业成本</t>
  </si>
  <si>
    <t>加：其他收益</t>
  </si>
  <si>
    <t>三、营业利润（亏损以“－”号填列）</t>
  </si>
  <si>
    <t>加：营业外收入</t>
  </si>
  <si>
    <t>减：营业外支出</t>
  </si>
  <si>
    <t>四、利润总额（亏损总额以“－”号填列）</t>
  </si>
  <si>
    <t>减：所得税费用</t>
  </si>
  <si>
    <t>五、净利润（净亏损以“－”号填列）</t>
  </si>
  <si>
    <t>（一）按经营持续性分类</t>
  </si>
  <si>
    <t>1.持续经营净利润（净亏损以“－”号填列）</t>
  </si>
  <si>
    <t>2.终止经营净利润（净亏损以“－”号填列）</t>
  </si>
  <si>
    <t>（二）按所有权归属分类</t>
  </si>
  <si>
    <t>1.归属于母公司股东的净利润（净亏损以“-”号填列）</t>
  </si>
  <si>
    <t>2.少数股东损益（净亏损以“-”号填列）</t>
  </si>
  <si>
    <t>六、其他综合收益的税后净额</t>
  </si>
  <si>
    <t>（一）归属母公司所有者的其他综合收益的税后净额</t>
  </si>
  <si>
    <t>1．不能重分类进损益的其他综合收益</t>
  </si>
  <si>
    <t>（1）重新计量设定受益计划变动额</t>
  </si>
  <si>
    <t>（2）权益法下不能转损益的其他综合收益</t>
  </si>
  <si>
    <t>（3）其他权益工具投资公允价值变动</t>
  </si>
  <si>
    <t>（4）企业自身信用风险公允价值变动</t>
  </si>
  <si>
    <t>2．将重分类进损益的其他综合收益</t>
  </si>
  <si>
    <t>（1）权益法下可转损益的其他综合收益</t>
  </si>
  <si>
    <t>（2）其他债权投资公允价值变动</t>
  </si>
  <si>
    <t>（3）金融资产重分类计入其他综合收益的金额</t>
  </si>
  <si>
    <t>（4）其他债权投资信用减值准备</t>
  </si>
  <si>
    <t>（5）现金流量套期储备</t>
  </si>
  <si>
    <t>（6）外币财务报表折算差额</t>
  </si>
  <si>
    <t>（7）其他</t>
  </si>
  <si>
    <t>（二）归属于少数股东的其他综合收益的税后净额</t>
  </si>
  <si>
    <t>七、综合收益总额</t>
  </si>
  <si>
    <t>（一）归属于母公司所有者的综合收益总额</t>
  </si>
  <si>
    <t>（二）归属于少数股东的综合收益总额</t>
  </si>
  <si>
    <t>八、每股收益：</t>
  </si>
  <si>
    <t>（一）基本每股收益(元/股)</t>
  </si>
  <si>
    <t>（二）稀释每股收益(元/股)</t>
  </si>
  <si>
    <t>币种： 人民币</t>
  </si>
  <si>
    <t>2018年度</t>
  </si>
  <si>
    <t>2017年度</t>
  </si>
  <si>
    <t>中芯国际集成电路制造有限公司 （公司代码：688981）</t>
    <phoneticPr fontId="2" type="noConversion"/>
  </si>
  <si>
    <t xml:space="preserve">           利息支出</t>
    <phoneticPr fontId="2" type="noConversion"/>
  </si>
  <si>
    <t xml:space="preserve">           手续费及佣金支出</t>
    <phoneticPr fontId="2" type="noConversion"/>
  </si>
  <si>
    <t xml:space="preserve">           退保金</t>
    <phoneticPr fontId="2" type="noConversion"/>
  </si>
  <si>
    <t xml:space="preserve">           赔付支出净额</t>
    <phoneticPr fontId="2" type="noConversion"/>
  </si>
  <si>
    <t xml:space="preserve">           提取保险责任准备金净额</t>
    <phoneticPr fontId="2" type="noConversion"/>
  </si>
  <si>
    <t xml:space="preserve">           保单红利支出</t>
    <phoneticPr fontId="2" type="noConversion"/>
  </si>
  <si>
    <t xml:space="preserve">           分保费用</t>
    <phoneticPr fontId="2" type="noConversion"/>
  </si>
  <si>
    <t xml:space="preserve">           税金及附加</t>
    <phoneticPr fontId="2" type="noConversion"/>
  </si>
  <si>
    <t xml:space="preserve">           销售费用</t>
    <phoneticPr fontId="2" type="noConversion"/>
  </si>
  <si>
    <t xml:space="preserve">           管理费用</t>
    <phoneticPr fontId="2" type="noConversion"/>
  </si>
  <si>
    <t xml:space="preserve">           研发费用</t>
    <phoneticPr fontId="2" type="noConversion"/>
  </si>
  <si>
    <t xml:space="preserve">           财务收益/(费用)</t>
    <phoneticPr fontId="2" type="noConversion"/>
  </si>
  <si>
    <t xml:space="preserve">        投资收益（损失以“－”号填列）</t>
    <phoneticPr fontId="2" type="noConversion"/>
  </si>
  <si>
    <t xml:space="preserve">           利息收入</t>
    <phoneticPr fontId="2" type="noConversion"/>
  </si>
  <si>
    <t xml:space="preserve">           已赚保费</t>
    <phoneticPr fontId="2" type="noConversion"/>
  </si>
  <si>
    <t xml:space="preserve">           手续费及佣金收入</t>
    <phoneticPr fontId="2" type="noConversion"/>
  </si>
  <si>
    <t xml:space="preserve">           其中：利息费用</t>
    <phoneticPr fontId="2" type="noConversion"/>
  </si>
  <si>
    <t xml:space="preserve">                      利息收入</t>
    <phoneticPr fontId="2" type="noConversion"/>
  </si>
  <si>
    <t xml:space="preserve">        其中：对联营企业和合营企业的投资收益/(损失)</t>
    <phoneticPr fontId="2" type="noConversion"/>
  </si>
  <si>
    <t xml:space="preserve">        以摊余成本计量的金融资产终止确认收益</t>
    <phoneticPr fontId="2" type="noConversion"/>
  </si>
  <si>
    <t xml:space="preserve">        汇兑收益（损失以“－”号填列）</t>
    <phoneticPr fontId="2" type="noConversion"/>
  </si>
  <si>
    <t xml:space="preserve">        公允价值变动收益（损失以“－”号填列）</t>
    <phoneticPr fontId="2" type="noConversion"/>
  </si>
  <si>
    <t xml:space="preserve">        资产处置收益（损失以“－”号填列）</t>
    <phoneticPr fontId="2" type="noConversion"/>
  </si>
  <si>
    <t>2021年度</t>
    <phoneticPr fontId="2" type="noConversion"/>
  </si>
  <si>
    <t xml:space="preserve">        净敞口套期收益（损失以“－”号填列）</t>
    <phoneticPr fontId="2" type="noConversion"/>
  </si>
  <si>
    <t xml:space="preserve">        信用减值损失（损失以“－”号填列）</t>
    <phoneticPr fontId="2" type="noConversion"/>
  </si>
  <si>
    <t xml:space="preserve">        资产减值损失（损失以“－”号填列）</t>
    <phoneticPr fontId="2" type="noConversion"/>
  </si>
  <si>
    <t>2022年度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</si>
</sst>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.00_);_(* \(#,##0.00\);_(* &quot;-&quot;??_);_(@_)"/>
    <numFmt numFmtId="177" formatCode="_ * #,##0_ ;_ * \-#,##0_ ;_ * &quot;-&quot;??_ ;_ @_ "/>
  </numFmts>
  <fonts count="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177" fontId="0" fillId="0" borderId="0" xfId="1" applyNumberFormat="1" applyFont="1" applyFill="1" applyAlignment="1"/>
    <xf numFmtId="0" fontId="0" fillId="0" borderId="0" xfId="0" applyFill="1"/>
    <xf numFmtId="176" fontId="0" fillId="0" borderId="0" xfId="1" applyFont="1" applyFill="1" applyAlignment="1"/>
    <xf numFmtId="0" fontId="0" fillId="0" borderId="0" xfId="0" applyFont="1" applyFill="1"/>
    <xf numFmtId="177" fontId="0" fillId="0" borderId="0" xfId="0" applyNumberFormat="1" applyFont="1" applyFill="1"/>
    <xf numFmtId="0" fontId="0" fillId="0" borderId="0" xfId="0" applyFill="1" applyAlignment="1">
      <alignment horizontal="center"/>
    </xf>
    <xf numFmtId="177" fontId="0" fillId="0" borderId="0" xfId="1" applyNumberFormat="1" applyFont="1" applyFill="1" applyAlignment="1">
      <alignment horizontal="left"/>
    </xf>
    <xf numFmtId="0" fontId="0" fillId="0" borderId="2" xfId="0" applyFill="1" applyBorder="1"/>
    <xf numFmtId="177" fontId="0" fillId="0" borderId="2" xfId="1" applyNumberFormat="1" applyFont="1" applyFill="1" applyBorder="1" applyAlignment="1"/>
    <xf numFmtId="0" fontId="0" fillId="0" borderId="1" xfId="0" applyFill="1" applyBorder="1"/>
    <xf numFmtId="177" fontId="0" fillId="0" borderId="1" xfId="1" applyNumberFormat="1" applyFont="1" applyFill="1" applyBorder="1" applyAlignment="1"/>
    <xf numFmtId="0" fontId="3" fillId="0" borderId="0" xfId="0" applyFont="1" applyFill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171450</xdr:rowOff>
    </xdr:from>
    <xdr:to>
      <xdr:col>0</xdr:col>
      <xdr:colOff>1800225</xdr:colOff>
      <xdr:row>5</xdr:row>
      <xdr:rowOff>9525</xdr:rowOff>
    </xdr:to>
    <xdr:pic>
      <xdr:nvPicPr>
        <xdr:cNvPr id="2" name="Picture 1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1450"/>
          <a:ext cx="14573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Reporting/Financial_Releases/2022%20Financial_Release/HK&amp;PRC%20Annual%20Report%202022/Non-F%20data/Notes/SMIC_A3A5_&#21512;&#24182;&#24213;&#31295;_20221231%20v03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表合并名称mapping"/>
      <sheetName val="Sheet1"/>
      <sheetName val="母公司外币报表折算测算"/>
      <sheetName val="afsaddin_table_props"/>
      <sheetName val="afsaddin_sheetchange"/>
      <sheetName val="IFRS PRC 科目mapping"/>
      <sheetName val="合并IFRS A3"/>
      <sheetName val="IFRS 合并报表"/>
      <sheetName val="IFRS合并报表层面调整"/>
      <sheetName val="PRC IFRS Recon"/>
      <sheetName val="IFRS 利润表外汇折算"/>
      <sheetName val="afsaddin_table_ids"/>
      <sheetName val="准则差异"/>
      <sheetName val="Recon 数据源"/>
      <sheetName val="合并PRC A3"/>
      <sheetName val="PRC 合并报表层面调整"/>
      <sheetName val="PRC合并报表"/>
      <sheetName val="分季度IS"/>
      <sheetName val="PRC BS"/>
      <sheetName val="PRC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>
            <v>-49516084</v>
          </cell>
        </row>
        <row r="3">
          <cell r="K3">
            <v>30552673</v>
          </cell>
        </row>
        <row r="4">
          <cell r="K4">
            <v>271585</v>
          </cell>
        </row>
        <row r="5">
          <cell r="K5">
            <v>225682</v>
          </cell>
        </row>
        <row r="6">
          <cell r="K6">
            <v>3041583</v>
          </cell>
        </row>
        <row r="7">
          <cell r="K7">
            <v>4953026</v>
          </cell>
        </row>
        <row r="8">
          <cell r="K8">
            <v>-1552088</v>
          </cell>
        </row>
        <row r="9">
          <cell r="K9">
            <v>850310</v>
          </cell>
        </row>
        <row r="10">
          <cell r="K10">
            <v>-2385181</v>
          </cell>
        </row>
        <row r="11">
          <cell r="K11">
            <v>-1946389</v>
          </cell>
        </row>
        <row r="12">
          <cell r="K12">
            <v>-831764</v>
          </cell>
        </row>
        <row r="13">
          <cell r="K13">
            <v>-791484</v>
          </cell>
        </row>
        <row r="14">
          <cell r="K14">
            <v>-91303</v>
          </cell>
        </row>
        <row r="15">
          <cell r="K15">
            <v>4316</v>
          </cell>
        </row>
        <row r="16">
          <cell r="K16">
            <v>437858</v>
          </cell>
        </row>
        <row r="17">
          <cell r="K17">
            <v>-310799</v>
          </cell>
        </row>
        <row r="20">
          <cell r="K20">
            <v>-10904</v>
          </cell>
        </row>
        <row r="21">
          <cell r="K21">
            <v>13044</v>
          </cell>
        </row>
        <row r="25">
          <cell r="K25">
            <v>106034</v>
          </cell>
        </row>
        <row r="28">
          <cell r="K28">
            <v>-2520451</v>
          </cell>
        </row>
        <row r="29">
          <cell r="K29">
            <v>-12133079</v>
          </cell>
        </row>
        <row r="44">
          <cell r="K44">
            <v>-682554</v>
          </cell>
        </row>
        <row r="45">
          <cell r="K45">
            <v>-9673566</v>
          </cell>
        </row>
        <row r="47">
          <cell r="K47">
            <v>-5329619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10" zoomScale="85" zoomScaleNormal="85" workbookViewId="0">
      <pane xSplit="1" topLeftCell="D1" activePane="topRight" state="frozen"/>
      <selection pane="topRight" activeCell="G10" sqref="G1:G1048576"/>
    </sheetView>
  </sheetViews>
  <sheetFormatPr defaultRowHeight="14.25" x14ac:dyDescent="0.2"/>
  <cols>
    <col min="1" max="1" width="42.125" style="2" customWidth="1"/>
    <col min="2" max="2" width="13.625" style="2" customWidth="1"/>
    <col min="3" max="4" width="12.5" style="2" customWidth="1"/>
    <col min="5" max="7" width="12.5" style="2" bestFit="1" customWidth="1"/>
    <col min="8" max="16384" width="9" style="2"/>
  </cols>
  <sheetData>
    <row r="1" spans="1:7" s="4" customFormat="1" x14ac:dyDescent="0.2">
      <c r="B1" s="5"/>
      <c r="D1" s="3"/>
      <c r="E1" s="3"/>
      <c r="F1" s="3"/>
      <c r="G1" s="3"/>
    </row>
    <row r="2" spans="1:7" s="4" customFormat="1" x14ac:dyDescent="0.2">
      <c r="B2" s="5"/>
      <c r="D2" s="3"/>
      <c r="E2" s="3"/>
      <c r="F2" s="3"/>
      <c r="G2" s="3"/>
    </row>
    <row r="3" spans="1:7" s="4" customFormat="1" x14ac:dyDescent="0.2">
      <c r="B3" s="5"/>
      <c r="D3" s="3"/>
      <c r="E3" s="3"/>
      <c r="F3" s="3"/>
      <c r="G3" s="3"/>
    </row>
    <row r="4" spans="1:7" s="4" customFormat="1" x14ac:dyDescent="0.2">
      <c r="B4" s="5"/>
      <c r="D4" s="3"/>
      <c r="E4" s="3"/>
      <c r="F4" s="3"/>
      <c r="G4" s="3"/>
    </row>
    <row r="5" spans="1:7" s="4" customFormat="1" x14ac:dyDescent="0.2">
      <c r="B5" s="5"/>
      <c r="D5" s="3"/>
      <c r="E5" s="3"/>
      <c r="F5" s="3"/>
      <c r="G5" s="3"/>
    </row>
    <row r="6" spans="1:7" s="4" customFormat="1" x14ac:dyDescent="0.2">
      <c r="B6" s="5"/>
      <c r="D6" s="3"/>
      <c r="E6" s="3"/>
      <c r="F6" s="3"/>
      <c r="G6" s="3"/>
    </row>
    <row r="7" spans="1:7" s="4" customFormat="1" x14ac:dyDescent="0.2">
      <c r="A7" s="4" t="s">
        <v>47</v>
      </c>
      <c r="B7" s="5"/>
      <c r="D7" s="3"/>
      <c r="E7" s="3"/>
      <c r="F7" s="3"/>
      <c r="G7" s="3"/>
    </row>
    <row r="8" spans="1:7" ht="18" x14ac:dyDescent="0.25">
      <c r="A8" s="12" t="s">
        <v>1</v>
      </c>
      <c r="B8" s="12"/>
      <c r="C8" s="12"/>
      <c r="D8" s="12"/>
      <c r="E8" s="12"/>
      <c r="F8" s="12"/>
    </row>
    <row r="9" spans="1:7" x14ac:dyDescent="0.2">
      <c r="A9" s="4" t="s">
        <v>0</v>
      </c>
    </row>
    <row r="10" spans="1:7" x14ac:dyDescent="0.2">
      <c r="A10" s="2" t="s">
        <v>2</v>
      </c>
      <c r="B10" s="2" t="s">
        <v>44</v>
      </c>
    </row>
    <row r="11" spans="1:7" x14ac:dyDescent="0.2">
      <c r="B11" s="6" t="s">
        <v>46</v>
      </c>
      <c r="C11" s="6" t="s">
        <v>45</v>
      </c>
      <c r="D11" s="6" t="s">
        <v>4</v>
      </c>
      <c r="E11" s="6" t="s">
        <v>3</v>
      </c>
      <c r="F11" s="6" t="s">
        <v>71</v>
      </c>
      <c r="G11" s="6" t="s">
        <v>75</v>
      </c>
    </row>
    <row r="12" spans="1:7" x14ac:dyDescent="0.2">
      <c r="A12" s="2" t="s">
        <v>5</v>
      </c>
      <c r="B12" s="7">
        <v>21389822</v>
      </c>
      <c r="C12" s="7">
        <v>23016707</v>
      </c>
      <c r="D12" s="1">
        <v>22017883</v>
      </c>
      <c r="E12" s="1">
        <v>27470709</v>
      </c>
      <c r="F12" s="1">
        <v>35630634</v>
      </c>
      <c r="G12" s="1">
        <f>-[1]PRC合并报表!$K$2</f>
        <v>49516084</v>
      </c>
    </row>
    <row r="13" spans="1:7" x14ac:dyDescent="0.2">
      <c r="A13" s="2" t="s">
        <v>6</v>
      </c>
      <c r="B13" s="1">
        <v>21389822</v>
      </c>
      <c r="C13" s="1">
        <v>23016707</v>
      </c>
      <c r="D13" s="1">
        <v>22017883</v>
      </c>
      <c r="E13" s="1">
        <v>27470709</v>
      </c>
      <c r="F13" s="1">
        <v>35630634</v>
      </c>
      <c r="G13" s="1">
        <f>-[1]PRC合并报表!$K$2</f>
        <v>49516084</v>
      </c>
    </row>
    <row r="14" spans="1:7" x14ac:dyDescent="0.2">
      <c r="A14" s="2" t="s">
        <v>61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/>
    </row>
    <row r="15" spans="1:7" x14ac:dyDescent="0.2">
      <c r="A15" s="2" t="s">
        <v>62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/>
    </row>
    <row r="16" spans="1:7" x14ac:dyDescent="0.2">
      <c r="A16" s="2" t="s">
        <v>63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/>
    </row>
    <row r="17" spans="1:7" x14ac:dyDescent="0.2">
      <c r="A17" s="2" t="s">
        <v>7</v>
      </c>
      <c r="B17" s="1">
        <f t="shared" ref="B17" si="0">SUM(B18:B30)</f>
        <v>-21347967</v>
      </c>
      <c r="C17" s="1">
        <f>SUM(C18:C30)</f>
        <v>-23533458</v>
      </c>
      <c r="D17" s="1">
        <f>SUM(D18:D30)</f>
        <v>-23430055</v>
      </c>
      <c r="E17" s="1">
        <f>SUM(E18:E30)</f>
        <v>-26353031</v>
      </c>
      <c r="F17" s="1">
        <f>SUM(F18:F30)</f>
        <v>-30524283</v>
      </c>
      <c r="G17" s="1">
        <f>SUM(G18:G30)</f>
        <v>-37492461</v>
      </c>
    </row>
    <row r="18" spans="1:7" x14ac:dyDescent="0.2">
      <c r="A18" s="2" t="s">
        <v>8</v>
      </c>
      <c r="B18" s="1">
        <v>-16093951</v>
      </c>
      <c r="C18" s="1">
        <v>-17718318</v>
      </c>
      <c r="D18" s="1">
        <v>-17430776</v>
      </c>
      <c r="E18" s="1">
        <v>-20937253</v>
      </c>
      <c r="F18" s="1">
        <v>-25189070</v>
      </c>
      <c r="G18" s="1">
        <f>-[1]PRC合并报表!$K$3</f>
        <v>-30552673</v>
      </c>
    </row>
    <row r="19" spans="1:7" x14ac:dyDescent="0.2">
      <c r="A19" s="2" t="s">
        <v>48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/>
    </row>
    <row r="20" spans="1:7" x14ac:dyDescent="0.2">
      <c r="A20" s="2" t="s">
        <v>49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/>
    </row>
    <row r="21" spans="1:7" x14ac:dyDescent="0.2">
      <c r="A21" s="2" t="s">
        <v>50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/>
    </row>
    <row r="22" spans="1:7" x14ac:dyDescent="0.2">
      <c r="A22" s="2" t="s">
        <v>51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/>
    </row>
    <row r="23" spans="1:7" x14ac:dyDescent="0.2">
      <c r="A23" s="2" t="s">
        <v>52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/>
    </row>
    <row r="24" spans="1:7" x14ac:dyDescent="0.2">
      <c r="A24" s="2" t="s">
        <v>53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/>
    </row>
    <row r="25" spans="1:7" x14ac:dyDescent="0.2">
      <c r="A25" s="2" t="s">
        <v>54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/>
    </row>
    <row r="26" spans="1:7" x14ac:dyDescent="0.2">
      <c r="A26" s="2" t="s">
        <v>55</v>
      </c>
      <c r="B26" s="1">
        <v>-144617</v>
      </c>
      <c r="C26" s="1">
        <v>-91613</v>
      </c>
      <c r="D26" s="1">
        <v>-116029</v>
      </c>
      <c r="E26" s="1">
        <v>-241809</v>
      </c>
      <c r="F26" s="1">
        <v>-115825</v>
      </c>
      <c r="G26" s="1">
        <f>-[1]PRC合并报表!$K$4</f>
        <v>-271585</v>
      </c>
    </row>
    <row r="27" spans="1:7" x14ac:dyDescent="0.2">
      <c r="A27" s="2" t="s">
        <v>56</v>
      </c>
      <c r="B27" s="1">
        <v>-228505</v>
      </c>
      <c r="C27" s="1">
        <v>-190046</v>
      </c>
      <c r="D27" s="1">
        <v>-182260</v>
      </c>
      <c r="E27" s="1">
        <v>-199578</v>
      </c>
      <c r="F27" s="1">
        <v>-176219</v>
      </c>
      <c r="G27" s="1">
        <f>-[1]PRC合并报表!K5</f>
        <v>-225682</v>
      </c>
    </row>
    <row r="28" spans="1:7" x14ac:dyDescent="0.2">
      <c r="A28" s="2" t="s">
        <v>57</v>
      </c>
      <c r="B28" s="1">
        <v>-1120223</v>
      </c>
      <c r="C28" s="1">
        <v>-1159349</v>
      </c>
      <c r="D28" s="1">
        <v>-1517799</v>
      </c>
      <c r="E28" s="1">
        <v>-1562431</v>
      </c>
      <c r="F28" s="1">
        <v>-1643674</v>
      </c>
      <c r="G28" s="1">
        <f>-[1]PRC合并报表!K6</f>
        <v>-3041583</v>
      </c>
    </row>
    <row r="29" spans="1:7" x14ac:dyDescent="0.2">
      <c r="A29" s="2" t="s">
        <v>58</v>
      </c>
      <c r="B29" s="1">
        <v>-3576078</v>
      </c>
      <c r="C29" s="1">
        <v>-4470900</v>
      </c>
      <c r="D29" s="1">
        <v>-4744457</v>
      </c>
      <c r="E29" s="1">
        <v>-4671919</v>
      </c>
      <c r="F29" s="1">
        <v>-4120592</v>
      </c>
      <c r="G29" s="1">
        <f>-[1]PRC合并报表!K7</f>
        <v>-4953026</v>
      </c>
    </row>
    <row r="30" spans="1:7" x14ac:dyDescent="0.2">
      <c r="A30" s="2" t="s">
        <v>59</v>
      </c>
      <c r="B30" s="1">
        <v>-184593</v>
      </c>
      <c r="C30" s="1">
        <v>96768</v>
      </c>
      <c r="D30" s="1">
        <v>561266</v>
      </c>
      <c r="E30" s="1">
        <v>1259959</v>
      </c>
      <c r="F30" s="1">
        <v>721097</v>
      </c>
      <c r="G30" s="1">
        <f>-[1]PRC合并报表!K8</f>
        <v>1552088</v>
      </c>
    </row>
    <row r="31" spans="1:7" x14ac:dyDescent="0.2">
      <c r="A31" s="2" t="s">
        <v>64</v>
      </c>
      <c r="B31" s="1">
        <v>-263175</v>
      </c>
      <c r="C31" s="1">
        <v>-263351</v>
      </c>
      <c r="D31" s="1">
        <v>-437305</v>
      </c>
      <c r="E31" s="1">
        <v>-506036</v>
      </c>
      <c r="F31" s="1">
        <v>-710143</v>
      </c>
      <c r="G31" s="1">
        <f>-[1]PRC合并报表!K9</f>
        <v>-850310</v>
      </c>
    </row>
    <row r="32" spans="1:7" x14ac:dyDescent="0.2">
      <c r="A32" s="2" t="s">
        <v>65</v>
      </c>
      <c r="B32" s="1">
        <v>181705</v>
      </c>
      <c r="C32" s="1">
        <v>442772</v>
      </c>
      <c r="D32" s="1">
        <v>960175</v>
      </c>
      <c r="E32" s="1">
        <v>1174152</v>
      </c>
      <c r="F32" s="1">
        <v>1438956</v>
      </c>
      <c r="G32" s="1">
        <f>-[1]PRC合并报表!K10</f>
        <v>2385181</v>
      </c>
    </row>
    <row r="33" spans="1:7" x14ac:dyDescent="0.2">
      <c r="A33" s="2" t="s">
        <v>9</v>
      </c>
      <c r="B33" s="1">
        <v>1023702</v>
      </c>
      <c r="C33" s="1">
        <v>1106647</v>
      </c>
      <c r="D33" s="1">
        <v>2039269</v>
      </c>
      <c r="E33" s="1">
        <v>2489016</v>
      </c>
      <c r="F33" s="1">
        <v>2440542</v>
      </c>
      <c r="G33" s="1">
        <f>-[1]PRC合并报表!K11</f>
        <v>1946389</v>
      </c>
    </row>
    <row r="34" spans="1:7" x14ac:dyDescent="0.2">
      <c r="A34" s="2" t="s">
        <v>60</v>
      </c>
      <c r="B34" s="1">
        <v>12925</v>
      </c>
      <c r="C34" s="1">
        <v>-270439</v>
      </c>
      <c r="D34" s="1">
        <v>846938</v>
      </c>
      <c r="E34" s="1">
        <v>695316</v>
      </c>
      <c r="F34" s="1">
        <v>2926888</v>
      </c>
      <c r="G34" s="1">
        <f>-[1]PRC合并报表!K12</f>
        <v>831764</v>
      </c>
    </row>
    <row r="35" spans="1:7" x14ac:dyDescent="0.2">
      <c r="A35" s="2" t="s">
        <v>66</v>
      </c>
      <c r="B35" s="1">
        <v>5367</v>
      </c>
      <c r="C35" s="1">
        <v>-339696</v>
      </c>
      <c r="D35" s="1">
        <v>255765</v>
      </c>
      <c r="E35" s="1">
        <v>652984</v>
      </c>
      <c r="F35" s="1">
        <v>1432049</v>
      </c>
      <c r="G35" s="1">
        <f>-[1]PRC合并报表!K13</f>
        <v>791484</v>
      </c>
    </row>
    <row r="36" spans="1:7" x14ac:dyDescent="0.2">
      <c r="A36" s="2" t="s">
        <v>67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/>
    </row>
    <row r="37" spans="1:7" x14ac:dyDescent="0.2">
      <c r="A37" s="2" t="s">
        <v>68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/>
    </row>
    <row r="38" spans="1:7" x14ac:dyDescent="0.2">
      <c r="A38" s="2" t="s">
        <v>72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/>
    </row>
    <row r="39" spans="1:7" x14ac:dyDescent="0.2">
      <c r="A39" s="2" t="s">
        <v>69</v>
      </c>
      <c r="B39" s="1">
        <v>39248</v>
      </c>
      <c r="C39" s="1">
        <v>24501</v>
      </c>
      <c r="D39" s="1">
        <v>194509</v>
      </c>
      <c r="E39" s="1">
        <v>331091</v>
      </c>
      <c r="F39" s="1">
        <v>507506</v>
      </c>
      <c r="G39" s="1">
        <f>-[1]PRC合并报表!K14</f>
        <v>91303</v>
      </c>
    </row>
    <row r="40" spans="1:7" x14ac:dyDescent="0.2">
      <c r="A40" s="2" t="s">
        <v>73</v>
      </c>
      <c r="B40" s="1">
        <v>0</v>
      </c>
      <c r="C40" s="1">
        <v>-5754</v>
      </c>
      <c r="D40" s="1">
        <v>-11149</v>
      </c>
      <c r="E40" s="1">
        <v>4547</v>
      </c>
      <c r="F40" s="1">
        <v>6376</v>
      </c>
      <c r="G40" s="1">
        <f>-[1]PRC合并报表!K15</f>
        <v>-4316</v>
      </c>
    </row>
    <row r="41" spans="1:7" x14ac:dyDescent="0.2">
      <c r="A41" s="2" t="s">
        <v>74</v>
      </c>
      <c r="B41" s="1">
        <v>-317384</v>
      </c>
      <c r="C41" s="1">
        <v>-97430</v>
      </c>
      <c r="D41" s="1">
        <v>-252821</v>
      </c>
      <c r="E41" s="1">
        <v>-149875</v>
      </c>
      <c r="F41" s="1">
        <v>383383</v>
      </c>
      <c r="G41" s="1">
        <f>-[1]PRC合并报表!K16</f>
        <v>-437858</v>
      </c>
    </row>
    <row r="42" spans="1:7" x14ac:dyDescent="0.2">
      <c r="A42" s="8" t="s">
        <v>70</v>
      </c>
      <c r="B42" s="9">
        <v>112192</v>
      </c>
      <c r="C42" s="9">
        <v>214338</v>
      </c>
      <c r="D42" s="9">
        <v>27609</v>
      </c>
      <c r="E42" s="9">
        <v>10327</v>
      </c>
      <c r="F42" s="9">
        <v>274171</v>
      </c>
      <c r="G42" s="9">
        <f>-[1]PRC合并报表!K17</f>
        <v>310799</v>
      </c>
    </row>
    <row r="43" spans="1:7" x14ac:dyDescent="0.2">
      <c r="A43" s="2" t="s">
        <v>10</v>
      </c>
      <c r="B43" s="1">
        <f t="shared" ref="B43" si="1">SUM(B12:B42)-B13-B17-B31-B32-B35</f>
        <v>912538</v>
      </c>
      <c r="C43" s="1">
        <f>SUM(C12:C42)-C13-C17-C31-C32-C35</f>
        <v>455112</v>
      </c>
      <c r="D43" s="1">
        <f>SUM(D12:D42)-D13-D17-D31-D32-D35</f>
        <v>1432183</v>
      </c>
      <c r="E43" s="1">
        <f>SUM(E12:E42)-E13-E17-E31-E32-E35</f>
        <v>4498100</v>
      </c>
      <c r="F43" s="1">
        <f>SUM(F12:F42)-F13-F17-F31-F32-F35</f>
        <v>11645217</v>
      </c>
      <c r="G43" s="1">
        <f>SUM(G12:G42)-G13-G17-G31-G32-G35</f>
        <v>14761704</v>
      </c>
    </row>
    <row r="44" spans="1:7" x14ac:dyDescent="0.2">
      <c r="A44" s="2" t="s">
        <v>11</v>
      </c>
      <c r="B44" s="1">
        <v>3444</v>
      </c>
      <c r="C44" s="1">
        <v>9475</v>
      </c>
      <c r="D44" s="1">
        <v>2806</v>
      </c>
      <c r="E44" s="1">
        <v>12517</v>
      </c>
      <c r="F44" s="1">
        <v>3858</v>
      </c>
      <c r="G44" s="1">
        <f>-[1]PRC合并报表!K20</f>
        <v>10904</v>
      </c>
    </row>
    <row r="45" spans="1:7" x14ac:dyDescent="0.2">
      <c r="A45" s="8" t="s">
        <v>12</v>
      </c>
      <c r="B45" s="9">
        <v>-2168</v>
      </c>
      <c r="C45" s="9">
        <v>-8198</v>
      </c>
      <c r="D45" s="9">
        <v>-7992</v>
      </c>
      <c r="E45" s="9">
        <v>-19549</v>
      </c>
      <c r="F45" s="9">
        <v>-55168</v>
      </c>
      <c r="G45" s="9">
        <f>-[1]PRC合并报表!K21</f>
        <v>-13044</v>
      </c>
    </row>
    <row r="46" spans="1:7" x14ac:dyDescent="0.2">
      <c r="A46" s="10" t="s">
        <v>13</v>
      </c>
      <c r="B46" s="11">
        <f t="shared" ref="B46" si="2">SUM(B43:B45)</f>
        <v>913814</v>
      </c>
      <c r="C46" s="11">
        <f>SUM(C43:C45)</f>
        <v>456389</v>
      </c>
      <c r="D46" s="11">
        <f>SUM(D43:D45)</f>
        <v>1426997</v>
      </c>
      <c r="E46" s="11">
        <f>SUM(E43:E45)</f>
        <v>4491068</v>
      </c>
      <c r="F46" s="11">
        <f>SUM(F43:F45)</f>
        <v>11593907</v>
      </c>
      <c r="G46" s="11">
        <f>SUM(G43:G45)</f>
        <v>14759564</v>
      </c>
    </row>
    <row r="47" spans="1:7" x14ac:dyDescent="0.2">
      <c r="A47" s="8" t="s">
        <v>14</v>
      </c>
      <c r="B47" s="9">
        <v>-11267</v>
      </c>
      <c r="C47" s="9">
        <v>-96127</v>
      </c>
      <c r="D47" s="9">
        <v>-158469</v>
      </c>
      <c r="E47" s="9">
        <v>-469742</v>
      </c>
      <c r="F47" s="9">
        <v>-391402</v>
      </c>
      <c r="G47" s="9">
        <f>-[1]PRC合并报表!$K$25</f>
        <v>-106034</v>
      </c>
    </row>
    <row r="48" spans="1:7" x14ac:dyDescent="0.2">
      <c r="A48" s="2" t="s">
        <v>15</v>
      </c>
      <c r="B48" s="1">
        <f t="shared" ref="B48" si="3">SUM(B46:B47)</f>
        <v>902547</v>
      </c>
      <c r="C48" s="1">
        <f>SUM(C46:C47)</f>
        <v>360262</v>
      </c>
      <c r="D48" s="1">
        <f>SUM(D46:D47)</f>
        <v>1268528</v>
      </c>
      <c r="E48" s="1">
        <f>SUM(E46:E47)</f>
        <v>4021326</v>
      </c>
      <c r="F48" s="1">
        <f>SUM(F46:F47)</f>
        <v>11202505</v>
      </c>
      <c r="G48" s="1">
        <f>SUM(G46:G47)</f>
        <v>14653530</v>
      </c>
    </row>
    <row r="49" spans="1:7" x14ac:dyDescent="0.2">
      <c r="A49" s="2" t="s">
        <v>16</v>
      </c>
      <c r="B49" s="1"/>
      <c r="C49" s="1"/>
      <c r="D49" s="1"/>
      <c r="E49" s="1"/>
      <c r="F49" s="1"/>
      <c r="G49" s="1"/>
    </row>
    <row r="50" spans="1:7" x14ac:dyDescent="0.2">
      <c r="A50" s="2" t="s">
        <v>17</v>
      </c>
      <c r="B50" s="1">
        <v>902547</v>
      </c>
      <c r="C50" s="1">
        <v>360262</v>
      </c>
      <c r="D50" s="1">
        <v>1268528</v>
      </c>
      <c r="E50" s="1">
        <v>4021326</v>
      </c>
      <c r="F50" s="1">
        <v>11202505</v>
      </c>
      <c r="G50" s="1">
        <f>G48</f>
        <v>14653530</v>
      </c>
    </row>
    <row r="51" spans="1:7" x14ac:dyDescent="0.2">
      <c r="A51" s="2" t="s">
        <v>18</v>
      </c>
      <c r="B51" s="1">
        <f t="shared" ref="B51" si="4">B48-B50</f>
        <v>0</v>
      </c>
      <c r="C51" s="1">
        <f>C48-C50</f>
        <v>0</v>
      </c>
      <c r="D51" s="1">
        <f>D48-D50</f>
        <v>0</v>
      </c>
      <c r="E51" s="1">
        <f>E48-E50</f>
        <v>0</v>
      </c>
      <c r="F51" s="1">
        <f>F48-F50</f>
        <v>0</v>
      </c>
      <c r="G51" s="1"/>
    </row>
    <row r="52" spans="1:7" x14ac:dyDescent="0.2">
      <c r="A52" s="2" t="s">
        <v>19</v>
      </c>
      <c r="B52" s="1"/>
      <c r="C52" s="1"/>
      <c r="D52" s="1"/>
      <c r="E52" s="1"/>
      <c r="F52" s="1"/>
      <c r="G52" s="1"/>
    </row>
    <row r="53" spans="1:7" x14ac:dyDescent="0.2">
      <c r="A53" s="2" t="s">
        <v>20</v>
      </c>
      <c r="B53" s="1">
        <v>1244991</v>
      </c>
      <c r="C53" s="1">
        <v>747279</v>
      </c>
      <c r="D53" s="1">
        <v>1793764</v>
      </c>
      <c r="E53" s="1">
        <v>4332270</v>
      </c>
      <c r="F53" s="1">
        <v>10733098</v>
      </c>
      <c r="G53" s="1">
        <f>-[1]PRC合并报表!$K$29</f>
        <v>12133079</v>
      </c>
    </row>
    <row r="54" spans="1:7" x14ac:dyDescent="0.2">
      <c r="A54" s="2" t="s">
        <v>21</v>
      </c>
      <c r="B54" s="1">
        <f t="shared" ref="B54" si="5">B50-B53</f>
        <v>-342444</v>
      </c>
      <c r="C54" s="1">
        <f>C50-C53</f>
        <v>-387017</v>
      </c>
      <c r="D54" s="1">
        <f>D50-D53</f>
        <v>-525236</v>
      </c>
      <c r="E54" s="1">
        <f>E50-E53</f>
        <v>-310944</v>
      </c>
      <c r="F54" s="1">
        <v>469407</v>
      </c>
      <c r="G54" s="1">
        <f>-[1]PRC合并报表!$K$28</f>
        <v>2520451</v>
      </c>
    </row>
    <row r="55" spans="1:7" x14ac:dyDescent="0.2">
      <c r="A55" s="2" t="s">
        <v>22</v>
      </c>
      <c r="B55" s="1">
        <f t="shared" ref="B55" si="6">B56+B70</f>
        <v>-1626136</v>
      </c>
      <c r="C55" s="1">
        <f>C56+C70</f>
        <v>2434758</v>
      </c>
      <c r="D55" s="1">
        <f>D56+D70</f>
        <v>835116</v>
      </c>
      <c r="E55" s="1">
        <f>E56+E70</f>
        <v>-9557475</v>
      </c>
      <c r="F55" s="1">
        <v>-3506363</v>
      </c>
      <c r="G55" s="1">
        <f>G56+G70</f>
        <v>15685739</v>
      </c>
    </row>
    <row r="56" spans="1:7" x14ac:dyDescent="0.2">
      <c r="A56" s="2" t="s">
        <v>23</v>
      </c>
      <c r="B56" s="1">
        <f>B57+B62</f>
        <v>-1114603</v>
      </c>
      <c r="C56" s="1">
        <f>C57+C62</f>
        <v>1831488</v>
      </c>
      <c r="D56" s="1">
        <f t="shared" ref="D56" si="7">D57+D62</f>
        <v>443469</v>
      </c>
      <c r="E56" s="1">
        <f>E57+E62</f>
        <v>-6572104</v>
      </c>
      <c r="F56" s="1">
        <v>-2321552</v>
      </c>
      <c r="G56" s="1">
        <f>G57+G62</f>
        <v>10356120</v>
      </c>
    </row>
    <row r="57" spans="1:7" x14ac:dyDescent="0.2">
      <c r="A57" s="2" t="s">
        <v>24</v>
      </c>
      <c r="B57" s="1">
        <f>SUM(B58:B61)</f>
        <v>-2947</v>
      </c>
      <c r="C57" s="1">
        <f>SUM(C58:C61)</f>
        <v>855</v>
      </c>
      <c r="D57" s="1">
        <f t="shared" ref="D57" si="8">SUM(D58:D61)</f>
        <v>-10397</v>
      </c>
      <c r="E57" s="1">
        <f>SUM(E58:E61)</f>
        <v>0</v>
      </c>
      <c r="F57" s="1">
        <v>0</v>
      </c>
      <c r="G57" s="1"/>
    </row>
    <row r="58" spans="1:7" x14ac:dyDescent="0.2">
      <c r="A58" s="2" t="s">
        <v>25</v>
      </c>
      <c r="B58" s="1">
        <v>-2947</v>
      </c>
      <c r="C58" s="1">
        <v>855</v>
      </c>
      <c r="D58" s="1">
        <v>-10397</v>
      </c>
      <c r="E58" s="1">
        <v>0</v>
      </c>
      <c r="F58" s="1">
        <v>0</v>
      </c>
      <c r="G58" s="1"/>
    </row>
    <row r="59" spans="1:7" x14ac:dyDescent="0.2">
      <c r="A59" s="2" t="s">
        <v>26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/>
    </row>
    <row r="60" spans="1:7" x14ac:dyDescent="0.2">
      <c r="A60" s="2" t="s">
        <v>27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/>
    </row>
    <row r="61" spans="1:7" x14ac:dyDescent="0.2">
      <c r="A61" s="2" t="s">
        <v>28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/>
    </row>
    <row r="62" spans="1:7" x14ac:dyDescent="0.2">
      <c r="A62" s="2" t="s">
        <v>29</v>
      </c>
      <c r="B62" s="1">
        <f>SUM(B63:B69)</f>
        <v>-1111656</v>
      </c>
      <c r="C62" s="1">
        <f>SUM(C63:C69)</f>
        <v>1830633</v>
      </c>
      <c r="D62" s="1">
        <f>SUM(D63:D69)</f>
        <v>453866</v>
      </c>
      <c r="E62" s="1">
        <f>SUM(E63:E69)</f>
        <v>-6572104</v>
      </c>
      <c r="F62" s="1">
        <f>SUM(F63:F69)</f>
        <v>-2321552</v>
      </c>
      <c r="G62" s="1">
        <f>SUM(G63:G69)</f>
        <v>10356120</v>
      </c>
    </row>
    <row r="63" spans="1:7" x14ac:dyDescent="0.2">
      <c r="A63" s="2" t="s">
        <v>30</v>
      </c>
      <c r="B63" s="1">
        <v>115300</v>
      </c>
      <c r="C63" s="1">
        <v>0</v>
      </c>
      <c r="D63" s="1">
        <v>0</v>
      </c>
      <c r="E63" s="1">
        <v>0</v>
      </c>
      <c r="F63" s="1">
        <v>0</v>
      </c>
      <c r="G63" s="1"/>
    </row>
    <row r="64" spans="1:7" x14ac:dyDescent="0.2">
      <c r="A64" s="2" t="s">
        <v>31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/>
    </row>
    <row r="65" spans="1:7" x14ac:dyDescent="0.2">
      <c r="A65" s="2" t="s">
        <v>32</v>
      </c>
      <c r="B65" s="1">
        <v>-15999</v>
      </c>
      <c r="C65" s="1">
        <v>0</v>
      </c>
      <c r="D65" s="1">
        <v>0</v>
      </c>
      <c r="E65" s="1">
        <v>0</v>
      </c>
      <c r="F65" s="1">
        <v>0</v>
      </c>
      <c r="G65" s="1"/>
    </row>
    <row r="66" spans="1:7" x14ac:dyDescent="0.2">
      <c r="A66" s="2" t="s">
        <v>33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/>
    </row>
    <row r="67" spans="1:7" x14ac:dyDescent="0.2">
      <c r="A67" s="2" t="s">
        <v>34</v>
      </c>
      <c r="B67" s="1">
        <v>237478</v>
      </c>
      <c r="C67" s="1">
        <v>238077</v>
      </c>
      <c r="D67" s="1">
        <v>-180871</v>
      </c>
      <c r="E67" s="1">
        <v>-188409</v>
      </c>
      <c r="F67" s="1">
        <v>71252</v>
      </c>
      <c r="G67" s="1">
        <f>-[1]PRC合并报表!K44</f>
        <v>682554</v>
      </c>
    </row>
    <row r="68" spans="1:7" x14ac:dyDescent="0.2">
      <c r="A68" s="2" t="s">
        <v>35</v>
      </c>
      <c r="B68" s="1">
        <v>-1448435</v>
      </c>
      <c r="C68" s="1">
        <v>1592556</v>
      </c>
      <c r="D68" s="1">
        <v>634737</v>
      </c>
      <c r="E68" s="1">
        <v>-6383695</v>
      </c>
      <c r="F68" s="1">
        <v>-2392804</v>
      </c>
      <c r="G68" s="1">
        <f>-[1]PRC合并报表!K45</f>
        <v>9673566</v>
      </c>
    </row>
    <row r="69" spans="1:7" x14ac:dyDescent="0.2">
      <c r="A69" s="2" t="s">
        <v>36</v>
      </c>
      <c r="B69" s="1">
        <v>0</v>
      </c>
      <c r="C69" s="1">
        <v>0</v>
      </c>
      <c r="D69" s="1">
        <v>0</v>
      </c>
      <c r="E69" s="1">
        <v>0</v>
      </c>
      <c r="F69" s="1"/>
      <c r="G69" s="1"/>
    </row>
    <row r="70" spans="1:7" x14ac:dyDescent="0.2">
      <c r="A70" s="2" t="s">
        <v>37</v>
      </c>
      <c r="B70" s="1">
        <v>-511533</v>
      </c>
      <c r="C70" s="1">
        <v>603270</v>
      </c>
      <c r="D70" s="1">
        <v>391647</v>
      </c>
      <c r="E70" s="1">
        <v>-2985371</v>
      </c>
      <c r="F70" s="1">
        <v>-1184811</v>
      </c>
      <c r="G70" s="1">
        <f>-[1]PRC合并报表!K47</f>
        <v>5329619</v>
      </c>
    </row>
    <row r="71" spans="1:7" x14ac:dyDescent="0.2">
      <c r="A71" s="2" t="s">
        <v>38</v>
      </c>
      <c r="B71" s="1">
        <f t="shared" ref="B71" si="9">B72+B73</f>
        <v>-723589</v>
      </c>
      <c r="C71" s="1">
        <f>C72+C73</f>
        <v>2795020</v>
      </c>
      <c r="D71" s="1">
        <f>D72+D73</f>
        <v>2103644</v>
      </c>
      <c r="E71" s="1">
        <f>E72+E73</f>
        <v>-5536149</v>
      </c>
      <c r="F71" s="1">
        <v>7696142</v>
      </c>
      <c r="G71" s="1">
        <f>G48+G55</f>
        <v>30339269</v>
      </c>
    </row>
    <row r="72" spans="1:7" x14ac:dyDescent="0.2">
      <c r="A72" s="2" t="s">
        <v>39</v>
      </c>
      <c r="B72" s="1">
        <f t="shared" ref="B72" si="10">B53+B56</f>
        <v>130388</v>
      </c>
      <c r="C72" s="1">
        <f>C53+C56</f>
        <v>2578767</v>
      </c>
      <c r="D72" s="1">
        <f>D53+D56</f>
        <v>2237233</v>
      </c>
      <c r="E72" s="1">
        <f>E53+E56</f>
        <v>-2239834</v>
      </c>
      <c r="F72" s="1">
        <v>8411546</v>
      </c>
      <c r="G72" s="1">
        <f>G53+G56</f>
        <v>22489199</v>
      </c>
    </row>
    <row r="73" spans="1:7" x14ac:dyDescent="0.2">
      <c r="A73" s="2" t="s">
        <v>40</v>
      </c>
      <c r="B73" s="1">
        <f t="shared" ref="B73" si="11">B54+B70</f>
        <v>-853977</v>
      </c>
      <c r="C73" s="1">
        <f>C54+C70</f>
        <v>216253</v>
      </c>
      <c r="D73" s="1">
        <f>D54+D70</f>
        <v>-133589</v>
      </c>
      <c r="E73" s="1">
        <f>E54+E70</f>
        <v>-3296315</v>
      </c>
      <c r="F73" s="1">
        <v>-715404</v>
      </c>
      <c r="G73" s="1">
        <f>G54+G70</f>
        <v>7850070</v>
      </c>
    </row>
    <row r="74" spans="1:7" x14ac:dyDescent="0.2">
      <c r="A74" s="2" t="s">
        <v>41</v>
      </c>
      <c r="D74" s="3"/>
      <c r="E74" s="3"/>
      <c r="F74" s="3"/>
      <c r="G74" s="3"/>
    </row>
    <row r="75" spans="1:7" x14ac:dyDescent="0.2">
      <c r="A75" s="2" t="s">
        <v>42</v>
      </c>
      <c r="B75" s="2">
        <v>0.27</v>
      </c>
      <c r="C75" s="2">
        <v>0.14000000000000001</v>
      </c>
      <c r="D75" s="3">
        <v>0.34</v>
      </c>
      <c r="E75" s="3">
        <v>0.67</v>
      </c>
      <c r="F75" s="3">
        <v>1.36</v>
      </c>
      <c r="G75" s="3">
        <v>1.53</v>
      </c>
    </row>
    <row r="76" spans="1:7" x14ac:dyDescent="0.2">
      <c r="A76" s="2" t="s">
        <v>43</v>
      </c>
      <c r="B76" s="2">
        <v>0.27</v>
      </c>
      <c r="C76" s="2">
        <v>0.14000000000000001</v>
      </c>
      <c r="D76" s="3">
        <v>0.33</v>
      </c>
      <c r="E76" s="3">
        <v>0.64</v>
      </c>
      <c r="F76" s="3">
        <v>1.35</v>
      </c>
      <c r="G76" s="3">
        <v>1.53</v>
      </c>
    </row>
  </sheetData>
  <mergeCells count="1">
    <mergeCell ref="A8:F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2023-03-29T06:20:39Z</dcterms:modified>
</cp:coreProperties>
</file>