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59654\Desktop\历史数据\"/>
    </mc:Choice>
  </mc:AlternateContent>
  <bookViews>
    <workbookView xWindow="480" yWindow="120" windowWidth="21840" windowHeight="9600"/>
  </bookViews>
  <sheets>
    <sheet name="Sheet1" sheetId="1" r:id="rId1"/>
    <sheet name="CF2004-2012" sheetId="2" state="hidden" r:id="rId2"/>
  </sheets>
  <calcPr calcId="162913"/>
</workbook>
</file>

<file path=xl/calcChain.xml><?xml version="1.0" encoding="utf-8"?>
<calcChain xmlns="http://schemas.openxmlformats.org/spreadsheetml/2006/main">
  <c r="CB71" i="1" l="1"/>
  <c r="CB48" i="1"/>
  <c r="CB19" i="1"/>
  <c r="CB76" i="1" l="1"/>
  <c r="CA71" i="1" l="1"/>
  <c r="BZ71" i="1"/>
  <c r="BZ48" i="1"/>
  <c r="BY77" i="1"/>
  <c r="BY19" i="1" l="1"/>
  <c r="BY71" i="1"/>
  <c r="BY48" i="1" l="1"/>
  <c r="BY76" i="1" s="1"/>
  <c r="BX71" i="1"/>
  <c r="BX48" i="1"/>
  <c r="BY79" i="1" l="1"/>
  <c r="BW71" i="1"/>
  <c r="BW48" i="1"/>
  <c r="BZ77" i="1" l="1"/>
  <c r="BV71" i="1"/>
  <c r="BV48" i="1"/>
  <c r="BU71" i="1" l="1"/>
  <c r="BU48" i="1"/>
  <c r="BT71" i="1" l="1"/>
  <c r="BT48" i="1"/>
  <c r="BT19" i="1"/>
  <c r="BS71" i="1" l="1"/>
  <c r="BS48" i="1"/>
  <c r="BR71" i="1" l="1"/>
  <c r="BQ19" i="1"/>
  <c r="BR19" i="1"/>
  <c r="BR48" i="1"/>
  <c r="BR76" i="1" s="1"/>
  <c r="BQ71" i="1" l="1"/>
  <c r="BQ48" i="1"/>
  <c r="BQ76" i="1" l="1"/>
  <c r="BP71" i="1"/>
  <c r="BP48" i="1"/>
  <c r="BP19" i="1"/>
  <c r="BP76" i="1" l="1"/>
  <c r="J63" i="2"/>
  <c r="M59" i="2"/>
  <c r="M37" i="2"/>
  <c r="N37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T59" i="2"/>
  <c r="U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E59" i="2"/>
  <c r="D59" i="2"/>
  <c r="C59" i="2"/>
  <c r="B59" i="2"/>
  <c r="U37" i="2"/>
  <c r="T37" i="2"/>
  <c r="T86" i="2" s="1"/>
  <c r="T89" i="2" s="1"/>
  <c r="S37" i="2"/>
  <c r="R37" i="2"/>
  <c r="R86" i="2" s="1"/>
  <c r="R89" i="2" s="1"/>
  <c r="Q37" i="2"/>
  <c r="P37" i="2"/>
  <c r="P86" i="2" s="1"/>
  <c r="P89" i="2" s="1"/>
  <c r="O37" i="2"/>
  <c r="M86" i="2"/>
  <c r="M89" i="2" s="1"/>
  <c r="L37" i="2"/>
  <c r="K37" i="2"/>
  <c r="K86" i="2" s="1"/>
  <c r="K89" i="2" s="1"/>
  <c r="J37" i="2"/>
  <c r="J86" i="2" s="1"/>
  <c r="J89" i="2" s="1"/>
  <c r="I37" i="2"/>
  <c r="I86" i="2" s="1"/>
  <c r="I89" i="2" s="1"/>
  <c r="H37" i="2"/>
  <c r="G37" i="2"/>
  <c r="G86" i="2" s="1"/>
  <c r="G89" i="2" s="1"/>
  <c r="F37" i="2"/>
  <c r="E37" i="2"/>
  <c r="E86" i="2" s="1"/>
  <c r="E89" i="2" s="1"/>
  <c r="D37" i="2"/>
  <c r="C37" i="2"/>
  <c r="C86" i="2" s="1"/>
  <c r="C89" i="2" s="1"/>
  <c r="B37" i="2"/>
  <c r="X37" i="2"/>
  <c r="Y37" i="2"/>
  <c r="Y81" i="2"/>
  <c r="X81" i="2"/>
  <c r="V81" i="2"/>
  <c r="W81" i="2"/>
  <c r="W86" i="2" s="1"/>
  <c r="W89" i="2" s="1"/>
  <c r="Y59" i="2"/>
  <c r="X59" i="2"/>
  <c r="X86" i="2" s="1"/>
  <c r="X89" i="2" s="1"/>
  <c r="W59" i="2"/>
  <c r="V59" i="2"/>
  <c r="V37" i="2"/>
  <c r="W37" i="2"/>
  <c r="AB81" i="2"/>
  <c r="AB59" i="2"/>
  <c r="Z37" i="2"/>
  <c r="AA37" i="2"/>
  <c r="AB37" i="2"/>
  <c r="Z81" i="2"/>
  <c r="AA81" i="2"/>
  <c r="AA59" i="2"/>
  <c r="Z59" i="2"/>
  <c r="AC81" i="2"/>
  <c r="AC59" i="2"/>
  <c r="AC45" i="2"/>
  <c r="AE89" i="2"/>
  <c r="AD89" i="2"/>
  <c r="AF81" i="2"/>
  <c r="AD81" i="2"/>
  <c r="AE81" i="2"/>
  <c r="AD59" i="2"/>
  <c r="AE59" i="2"/>
  <c r="AD45" i="2"/>
  <c r="AE45" i="2"/>
  <c r="AH81" i="2"/>
  <c r="AI81" i="2"/>
  <c r="AI59" i="2"/>
  <c r="AI45" i="2"/>
  <c r="AH59" i="2"/>
  <c r="AH45" i="2"/>
  <c r="AJ81" i="2"/>
  <c r="AG81" i="2"/>
  <c r="AG59" i="2"/>
  <c r="AF59" i="2"/>
  <c r="AF45" i="2"/>
  <c r="AG45" i="2"/>
  <c r="AK81" i="2"/>
  <c r="AJ59" i="2"/>
  <c r="AK59" i="2"/>
  <c r="AK45" i="2"/>
  <c r="AJ45" i="2"/>
  <c r="B86" i="2" l="1"/>
  <c r="B89" i="2" s="1"/>
  <c r="D86" i="2"/>
  <c r="D89" i="2" s="1"/>
  <c r="F86" i="2"/>
  <c r="F89" i="2" s="1"/>
  <c r="H86" i="2"/>
  <c r="H89" i="2" s="1"/>
  <c r="AB86" i="2"/>
  <c r="AB89" i="2" s="1"/>
  <c r="V86" i="2"/>
  <c r="V89" i="2" s="1"/>
  <c r="O86" i="2"/>
  <c r="O89" i="2" s="1"/>
  <c r="Q86" i="2"/>
  <c r="Q89" i="2" s="1"/>
  <c r="S86" i="2"/>
  <c r="S89" i="2" s="1"/>
  <c r="L86" i="2"/>
  <c r="L89" i="2" s="1"/>
  <c r="N86" i="2"/>
  <c r="N89" i="2" s="1"/>
  <c r="U86" i="2"/>
  <c r="U89" i="2" s="1"/>
  <c r="Y86" i="2"/>
  <c r="Y89" i="2" s="1"/>
  <c r="Z86" i="2"/>
  <c r="Z89" i="2" s="1"/>
  <c r="AA86" i="2"/>
  <c r="AA89" i="2" s="1"/>
  <c r="AC86" i="2"/>
  <c r="AC89" i="2" s="1"/>
  <c r="AG86" i="2"/>
  <c r="AG89" i="2" s="1"/>
  <c r="AF86" i="2"/>
  <c r="AF89" i="2" s="1"/>
  <c r="AJ86" i="2"/>
  <c r="AJ89" i="2" s="1"/>
  <c r="AH86" i="2"/>
  <c r="AH89" i="2" s="1"/>
  <c r="AI86" i="2"/>
  <c r="AI89" i="2" s="1"/>
  <c r="AK86" i="2"/>
  <c r="AK89" i="2" s="1"/>
  <c r="BO71" i="1"/>
  <c r="BO48" i="1" l="1"/>
  <c r="BO19" i="1"/>
  <c r="BO76" i="1" l="1"/>
  <c r="BL48" i="1" l="1"/>
  <c r="BZ19" i="1" l="1"/>
  <c r="BZ76" i="1" s="1"/>
  <c r="CA19" i="1"/>
  <c r="BZ79" i="1" l="1"/>
  <c r="CA77" i="1" s="1"/>
  <c r="CA48" i="1" l="1"/>
  <c r="CA76" i="1" s="1"/>
  <c r="CA79" i="1" l="1"/>
  <c r="CB77" i="1" s="1"/>
  <c r="CB79" i="1" s="1"/>
</calcChain>
</file>

<file path=xl/sharedStrings.xml><?xml version="1.0" encoding="utf-8"?>
<sst xmlns="http://schemas.openxmlformats.org/spreadsheetml/2006/main" count="669" uniqueCount="229">
  <si>
    <t>Semiconductor Manufacturing International Corporation</t>
  </si>
  <si>
    <t>(unaudited)</t>
  </si>
  <si>
    <t>Cash flow from operating activities</t>
  </si>
  <si>
    <t>Profit for the period</t>
  </si>
  <si>
    <t>Depreciation and amortization</t>
  </si>
  <si>
    <t>Changes in working capital and others</t>
  </si>
  <si>
    <t>Cash flow from investing activities:</t>
  </si>
  <si>
    <t>Payments for property, plant and equipment</t>
  </si>
  <si>
    <t>Payments for intangible assets</t>
  </si>
  <si>
    <t>-</t>
  </si>
  <si>
    <t xml:space="preserve">- </t>
  </si>
  <si>
    <t>Proceeds from release of restricted cash relating to investing activities</t>
  </si>
  <si>
    <t>Changes in restricted cash relating to investing activities</t>
  </si>
  <si>
    <t>Payments to acquire financial assets</t>
  </si>
  <si>
    <t>Proceeds on sale of financial assets</t>
  </si>
  <si>
    <t>Proceeds from disposal of available-for-sale investment</t>
  </si>
  <si>
    <t xml:space="preserve">Cash flow from financing activities: </t>
  </si>
  <si>
    <t>Proceeds from borrowings</t>
  </si>
  <si>
    <t>Proceeds from issuance of ordinary shares</t>
  </si>
  <si>
    <t>Proceeds from issuance of convertible bonds</t>
  </si>
  <si>
    <t xml:space="preserve">Repayment of promissory notes </t>
  </si>
  <si>
    <t>Effects of exchange rate changes on the balance of cash held in foreign currencies</t>
  </si>
  <si>
    <t>Cash and cash equivalent of disposal group held for sale</t>
  </si>
  <si>
    <t xml:space="preserve">Net (decrease) increase in cash and cash equivalents </t>
  </si>
  <si>
    <t xml:space="preserve">Cash and cash equivalent, beginning of period </t>
  </si>
  <si>
    <t xml:space="preserve">Cash and cash equivalent, end of period </t>
  </si>
  <si>
    <t>Consolidated Statements of Cash Flows (Condensed)</t>
    <phoneticPr fontId="2" type="noConversion"/>
  </si>
  <si>
    <t>(In US$ thousands)</t>
    <phoneticPr fontId="2" type="noConversion"/>
  </si>
  <si>
    <t>4Q12</t>
    <phoneticPr fontId="7" type="noConversion"/>
  </si>
  <si>
    <t>1Q13</t>
    <phoneticPr fontId="7" type="noConversion"/>
  </si>
  <si>
    <t>2Q13</t>
    <phoneticPr fontId="7" type="noConversion"/>
  </si>
  <si>
    <t>3Q13</t>
    <phoneticPr fontId="7" type="noConversion"/>
  </si>
  <si>
    <t>4Q13</t>
    <phoneticPr fontId="7" type="noConversion"/>
  </si>
  <si>
    <t>1Q14</t>
    <phoneticPr fontId="7" type="noConversion"/>
  </si>
  <si>
    <t>2Q14</t>
    <phoneticPr fontId="7" type="noConversion"/>
  </si>
  <si>
    <t>3Q14</t>
    <phoneticPr fontId="7" type="noConversion"/>
  </si>
  <si>
    <t>4Q14</t>
    <phoneticPr fontId="7" type="noConversion"/>
  </si>
  <si>
    <t>1Q15</t>
    <phoneticPr fontId="7" type="noConversion"/>
  </si>
  <si>
    <t>2Q15</t>
    <phoneticPr fontId="7" type="noConversion"/>
  </si>
  <si>
    <t>3Q15</t>
    <phoneticPr fontId="7" type="noConversion"/>
  </si>
  <si>
    <t>4Q15</t>
    <phoneticPr fontId="7" type="noConversion"/>
  </si>
  <si>
    <t>1Q16</t>
    <phoneticPr fontId="7" type="noConversion"/>
  </si>
  <si>
    <t>2Q16</t>
    <phoneticPr fontId="7" type="noConversion"/>
  </si>
  <si>
    <t>3Q16</t>
    <phoneticPr fontId="7" type="noConversion"/>
  </si>
  <si>
    <t>4Q16</t>
    <phoneticPr fontId="7" type="noConversion"/>
  </si>
  <si>
    <t>1Q17</t>
    <phoneticPr fontId="7" type="noConversion"/>
  </si>
  <si>
    <t>2Q17</t>
    <phoneticPr fontId="7" type="noConversion"/>
  </si>
  <si>
    <t>3Q17</t>
    <phoneticPr fontId="7" type="noConversion"/>
  </si>
  <si>
    <t>4Q17</t>
    <phoneticPr fontId="7" type="noConversion"/>
  </si>
  <si>
    <t>1Q18</t>
    <phoneticPr fontId="7" type="noConversion"/>
  </si>
  <si>
    <t>2Q18</t>
    <phoneticPr fontId="7" type="noConversion"/>
  </si>
  <si>
    <t>3Q18</t>
    <phoneticPr fontId="7" type="noConversion"/>
  </si>
  <si>
    <t>4Q18</t>
    <phoneticPr fontId="7" type="noConversion"/>
  </si>
  <si>
    <t>1Q19</t>
    <phoneticPr fontId="7" type="noConversion"/>
  </si>
  <si>
    <t>2Q19</t>
    <phoneticPr fontId="7" type="noConversion"/>
  </si>
  <si>
    <t>3Q19</t>
    <phoneticPr fontId="7" type="noConversion"/>
  </si>
  <si>
    <t>4Q19</t>
    <phoneticPr fontId="7" type="noConversion"/>
  </si>
  <si>
    <t xml:space="preserve">- </t>
    <phoneticPr fontId="7" type="noConversion"/>
  </si>
  <si>
    <t>Proceeds from sale of financial assets at fair value through profit or loss</t>
    <phoneticPr fontId="7" type="noConversion"/>
  </si>
  <si>
    <t>-</t>
    <phoneticPr fontId="7" type="noConversion"/>
  </si>
  <si>
    <t>Proceeds from disposal of equity investment</t>
    <phoneticPr fontId="7" type="noConversion"/>
  </si>
  <si>
    <t>Deposit paid to acquire non-controlling interests</t>
    <phoneticPr fontId="7" type="noConversion"/>
  </si>
  <si>
    <t>Deposit received from disposal of subsidiaries</t>
    <phoneticPr fontId="7" type="noConversion"/>
  </si>
  <si>
    <t>Payment for business combination, net of cash acquired</t>
    <phoneticPr fontId="7" type="noConversion"/>
  </si>
  <si>
    <t>Repayment of medium-term notes</t>
    <phoneticPr fontId="7" type="noConversion"/>
  </si>
  <si>
    <t>Proceeds from issuance of perpetual subordinated convertible securities</t>
    <phoneticPr fontId="7" type="noConversion"/>
  </si>
  <si>
    <t>Distribution paid to perpetual subordinated convertible securities holders</t>
    <phoneticPr fontId="7" type="noConversion"/>
  </si>
  <si>
    <t>Repayment of short-term notes</t>
    <phoneticPr fontId="3" type="noConversion"/>
  </si>
  <si>
    <t>Proceeds from issuance of short-term notes</t>
  </si>
  <si>
    <t>Proceeds from issuance of  medium-term notes</t>
    <phoneticPr fontId="7" type="noConversion"/>
  </si>
  <si>
    <t>1Q20</t>
    <phoneticPr fontId="7" type="noConversion"/>
  </si>
  <si>
    <t>Proceeds from issuance of bonds</t>
    <phoneticPr fontId="3" type="noConversion"/>
  </si>
  <si>
    <t>2Q20</t>
    <phoneticPr fontId="7" type="noConversion"/>
  </si>
  <si>
    <t>2004Q1</t>
    <phoneticPr fontId="3" type="noConversion"/>
  </si>
  <si>
    <t>2004Q2</t>
    <phoneticPr fontId="3" type="noConversion"/>
  </si>
  <si>
    <t>2004Q4</t>
    <phoneticPr fontId="3" type="noConversion"/>
  </si>
  <si>
    <t>2004Q3</t>
    <phoneticPr fontId="3" type="noConversion"/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</si>
  <si>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</si>
  <si>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</si>
  <si>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</si>
  <si>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</si>
  <si>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</si>
  <si>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</si>
  <si>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</si>
  <si>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</si>
  <si>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</si>
  <si>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</si>
  <si>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</si>
  <si>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</si>
  <si>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</si>
  <si>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</si>
  <si>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</si>
  <si>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</si>
  <si>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</si>
  <si>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</si>
  <si>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</si>
  <si>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</si>
  <si>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</si>
  <si>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</si>
  <si>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</si>
  <si>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</si>
  <si>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</si>
  <si>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</si>
  <si>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</si>
  <si>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</si>
  <si>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  <phoneticPr fontId="3" type="noConversion"/>
  </si>
  <si>
    <t>2012Q2</t>
    <phoneticPr fontId="3" type="noConversion"/>
  </si>
  <si>
    <t>2012Q3</t>
    <phoneticPr fontId="3" type="noConversion"/>
  </si>
  <si>
    <t>2012Q4</t>
    <phoneticPr fontId="3" type="noConversion"/>
  </si>
  <si>
    <t>Net income</t>
    <phoneticPr fontId="3" type="noConversion"/>
  </si>
  <si>
    <t>Depreciation and amortization</t>
    <phoneticPr fontId="3" type="noConversion"/>
  </si>
  <si>
    <t>Amortization of acquired intangible assets</t>
  </si>
  <si>
    <t>Inventories</t>
  </si>
  <si>
    <t>Prepaid expense and other current assets</t>
  </si>
  <si>
    <t>Accounts payable</t>
  </si>
  <si>
    <t>Accrued expenses and other current liabilities</t>
  </si>
  <si>
    <t>Purchase of short-term investments</t>
    <phoneticPr fontId="3" type="noConversion"/>
  </si>
  <si>
    <t>Sale of short-term investments</t>
    <phoneticPr fontId="3" type="noConversion"/>
  </si>
  <si>
    <t>Sale of investments held to maturity</t>
    <phoneticPr fontId="3" type="noConversion"/>
  </si>
  <si>
    <t>Proceeds received for assets held for sale</t>
    <phoneticPr fontId="3" type="noConversion"/>
  </si>
  <si>
    <t>Proceeds from disposal of plant and equipment</t>
    <phoneticPr fontId="3" type="noConversion"/>
  </si>
  <si>
    <t>Net cash used in investing activities</t>
    <phoneticPr fontId="3" type="noConversion"/>
  </si>
  <si>
    <t>Repayment of note payable to stockholder for land use rights</t>
  </si>
  <si>
    <t>Proceeds from long-term debt</t>
    <phoneticPr fontId="3" type="noConversion"/>
  </si>
  <si>
    <t>Proceeds from issuance of ordinary shares</t>
    <phoneticPr fontId="3" type="noConversion"/>
  </si>
  <si>
    <t>Proceeds from issuance of Series D convertible preference shares</t>
    <phoneticPr fontId="3" type="noConversion"/>
  </si>
  <si>
    <t>Proceeds from exercise of employee stock options</t>
    <phoneticPr fontId="3" type="noConversion"/>
  </si>
  <si>
    <t>Gain from equity investments</t>
    <phoneticPr fontId="3" type="noConversion"/>
  </si>
  <si>
    <t>Changes in working capital and others</t>
    <phoneticPr fontId="3" type="noConversion"/>
  </si>
  <si>
    <t>Net cash provided by operating activities</t>
  </si>
  <si>
    <t>Net cash provided by operating activities</t>
    <phoneticPr fontId="3" type="noConversion"/>
  </si>
  <si>
    <t>Changes in restricted cash relating to investing activities</t>
    <phoneticPr fontId="3" type="noConversion"/>
  </si>
  <si>
    <t>Others</t>
    <phoneticPr fontId="3" type="noConversion"/>
  </si>
  <si>
    <t>Proceeds from short-term borrowings</t>
    <phoneticPr fontId="3" type="noConversion"/>
  </si>
  <si>
    <t>Repayment of short-tem borrowings</t>
    <phoneticPr fontId="3" type="noConversion"/>
  </si>
  <si>
    <t>Repayment of long-term debt</t>
    <phoneticPr fontId="3" type="noConversion"/>
  </si>
  <si>
    <t>others</t>
    <phoneticPr fontId="3" type="noConversion"/>
  </si>
  <si>
    <t>Gain on deconsolidation of a subsidiary</t>
    <phoneticPr fontId="3" type="noConversion"/>
  </si>
  <si>
    <t>Operating activities</t>
  </si>
  <si>
    <t>Adjustments to reconcile net loss to net cash provided  by 
operating activities:</t>
    <phoneticPr fontId="7" type="noConversion"/>
  </si>
  <si>
    <t>Deferred tax</t>
  </si>
  <si>
    <t>Share-based compensation</t>
  </si>
  <si>
    <t>Non-cash interest expense on promissory note and long-term
payable relating to license agreements</t>
  </si>
  <si>
    <t>Loss from equity investment</t>
  </si>
  <si>
    <t>Impairment loss of long-lived assets</t>
  </si>
  <si>
    <t>Litigation settlement (noncash portion)</t>
    <phoneticPr fontId="7" type="noConversion"/>
  </si>
  <si>
    <t>Change in the fair value of commitment to issue
shares and warrants</t>
    <phoneticPr fontId="7" type="noConversion"/>
  </si>
  <si>
    <t>Allowance for doubtful accounts</t>
  </si>
  <si>
    <t>Changes in operating assets and liabilities:</t>
  </si>
  <si>
    <t>Accounts receivable, net</t>
  </si>
  <si>
    <t>Income tax payable</t>
  </si>
  <si>
    <t>Other long term liabilities</t>
  </si>
  <si>
    <t>Prepaid land use right</t>
    <phoneticPr fontId="3" type="noConversion"/>
  </si>
  <si>
    <t>Proceeds from government subsidy to purchase plant and equipment</t>
    <phoneticPr fontId="3" type="noConversion"/>
  </si>
  <si>
    <t>Other non-cash expense</t>
    <phoneticPr fontId="3" type="noConversion"/>
  </si>
  <si>
    <t>Changes in restricted cash relating to operating activities</t>
    <phoneticPr fontId="3" type="noConversion"/>
  </si>
  <si>
    <t>Redemption of non-controlling interest</t>
    <phoneticPr fontId="3" type="noConversion"/>
  </si>
  <si>
    <t>Interest expense - litigation settlement</t>
    <phoneticPr fontId="3" type="noConversion"/>
  </si>
  <si>
    <t>Long-term receivable</t>
    <phoneticPr fontId="3" type="noConversion"/>
  </si>
  <si>
    <t>Minority interest</t>
    <phoneticPr fontId="3" type="noConversion"/>
  </si>
  <si>
    <t xml:space="preserve"> Net Gain( loss)</t>
    <phoneticPr fontId="7" type="noConversion"/>
  </si>
  <si>
    <t>Purchase of equity investment</t>
  </si>
  <si>
    <t>Repayment of  promissory note</t>
    <phoneticPr fontId="3" type="noConversion"/>
  </si>
  <si>
    <t>Loss (Gain) from sale of equipment and other fixed assets</t>
    <phoneticPr fontId="3" type="noConversion"/>
  </si>
  <si>
    <t>Deferred tax assets</t>
    <phoneticPr fontId="3" type="noConversion"/>
  </si>
  <si>
    <t>Deferred tax liabilities</t>
    <phoneticPr fontId="3" type="noConversion"/>
  </si>
  <si>
    <t>Repurchase of redeemable preference shares</t>
  </si>
  <si>
    <t>Payment of loan initiation fee</t>
  </si>
  <si>
    <t>Repurchase of restricted ordinary shares</t>
  </si>
  <si>
    <t>(Reversal of) Bad debt expense</t>
  </si>
  <si>
    <t>Collection of notes receivables from employees</t>
  </si>
  <si>
    <t>Collection of subscription receivables</t>
    <phoneticPr fontId="5" type="noConversion"/>
  </si>
  <si>
    <t>Change in deposit received from stockholders</t>
    <phoneticPr fontId="5" type="noConversion"/>
  </si>
  <si>
    <t>Payments for ordinary shares issuance cost</t>
    <phoneticPr fontId="5" type="noConversion"/>
  </si>
  <si>
    <t>Payment for Series C issuance cost</t>
    <phoneticPr fontId="5" type="noConversion"/>
  </si>
  <si>
    <t>(In US thousands)</t>
    <phoneticPr fontId="3" type="noConversion"/>
  </si>
  <si>
    <t>(In US dollars)</t>
    <phoneticPr fontId="3" type="noConversion"/>
  </si>
  <si>
    <t xml:space="preserve">Net cash (used in) from financing activities </t>
  </si>
  <si>
    <t>3Q20</t>
    <phoneticPr fontId="7" type="noConversion"/>
  </si>
  <si>
    <t>Proceeds from disposal of subsidiary</t>
    <phoneticPr fontId="3" type="noConversion"/>
  </si>
  <si>
    <t>4Q20</t>
    <phoneticPr fontId="7" type="noConversion"/>
  </si>
  <si>
    <t>Payments to acquire treasury shares</t>
    <phoneticPr fontId="3" type="noConversion"/>
  </si>
  <si>
    <t>Proceeds from disposal of land use right</t>
    <phoneticPr fontId="3" type="noConversion"/>
  </si>
  <si>
    <t>1Q21</t>
    <phoneticPr fontId="7" type="noConversion"/>
  </si>
  <si>
    <t>2Q21</t>
    <phoneticPr fontId="7" type="noConversion"/>
  </si>
  <si>
    <t>3Q21</t>
    <phoneticPr fontId="7" type="noConversion"/>
  </si>
  <si>
    <t>4Q21</t>
    <phoneticPr fontId="7" type="noConversion"/>
  </si>
  <si>
    <t>Proceeds from release of restricted cash relating to financing
activities</t>
    <phoneticPr fontId="3" type="noConversion"/>
  </si>
  <si>
    <t>1Q22</t>
    <phoneticPr fontId="7" type="noConversion"/>
  </si>
  <si>
    <t>2Q22</t>
    <phoneticPr fontId="7" type="noConversion"/>
  </si>
  <si>
    <t>Payment for shares repurchased</t>
    <phoneticPr fontId="3" type="noConversion"/>
  </si>
  <si>
    <t>Capital injection from non-controlling interests</t>
    <phoneticPr fontId="7" type="noConversion"/>
  </si>
  <si>
    <t>Net cash generated from operating activities</t>
  </si>
  <si>
    <t>Operating activities:</t>
  </si>
  <si>
    <t>Investing activities:</t>
  </si>
  <si>
    <t>Financing activities:</t>
  </si>
  <si>
    <t>3Q22</t>
    <phoneticPr fontId="7" type="noConversion"/>
  </si>
  <si>
    <t>Proceeds from maturity of financial assets at amortised cost</t>
    <phoneticPr fontId="7" type="noConversion"/>
  </si>
  <si>
    <t xml:space="preserve">Cash and cash equivalents, beginning of period </t>
    <phoneticPr fontId="7" type="noConversion"/>
  </si>
  <si>
    <t xml:space="preserve">Cash and cash equivalents, end of period </t>
    <phoneticPr fontId="7" type="noConversion"/>
  </si>
  <si>
    <t>Cash and cash equivalents of disposal group held for sale</t>
    <phoneticPr fontId="7" type="noConversion"/>
  </si>
  <si>
    <t>Net cash outflow from diposal and deconsolidation of subsidiaries</t>
    <phoneticPr fontId="7" type="noConversion"/>
  </si>
  <si>
    <t>4Q22</t>
    <phoneticPr fontId="7" type="noConversion"/>
  </si>
  <si>
    <t>1Q23</t>
    <phoneticPr fontId="7" type="noConversion"/>
  </si>
  <si>
    <t>2Q23</t>
    <phoneticPr fontId="7" type="noConversion"/>
  </si>
  <si>
    <t>Capital injection in associates</t>
    <phoneticPr fontId="7" type="noConversion"/>
  </si>
  <si>
    <t>Proceeds from settlement of derivative financial instruments</t>
    <phoneticPr fontId="20" type="noConversion"/>
  </si>
  <si>
    <t>Proceeds from issue of shares under stock incentive plans</t>
    <phoneticPr fontId="7" type="noConversion"/>
  </si>
  <si>
    <t>Net cash generated from financing activities</t>
    <phoneticPr fontId="7" type="noConversion"/>
  </si>
  <si>
    <t>Net cash (used in)/generated from investing activities</t>
    <phoneticPr fontId="7" type="noConversion"/>
  </si>
  <si>
    <t>3Q23</t>
    <phoneticPr fontId="7" type="noConversion"/>
  </si>
  <si>
    <t>Share of loss/(profit) of associates and joint venture</t>
    <phoneticPr fontId="7" type="noConversion"/>
  </si>
  <si>
    <t>Other losses/(gains), net</t>
    <phoneticPr fontId="7" type="noConversion"/>
  </si>
  <si>
    <t>Acquisition of financial assets at fair value through profit or loss</t>
    <phoneticPr fontId="7" type="noConversion"/>
  </si>
  <si>
    <t>Acquisition of financial assets at amortised cost</t>
    <phoneticPr fontId="7" type="noConversion"/>
  </si>
  <si>
    <t>Acquisition of property, plant and equipment</t>
    <phoneticPr fontId="7" type="noConversion"/>
  </si>
  <si>
    <t>Acquisition of intangible assets</t>
    <phoneticPr fontId="7" type="noConversion"/>
  </si>
  <si>
    <t>Acquisition of contingent consideration</t>
    <phoneticPr fontId="3" type="noConversion"/>
  </si>
  <si>
    <t>Acquisition of land use right</t>
    <phoneticPr fontId="7" type="noConversion"/>
  </si>
  <si>
    <t>Proceeds from disposal of property, plant and equipment</t>
    <phoneticPr fontId="3" type="noConversion"/>
  </si>
  <si>
    <t>Payments for deposit of investing activities</t>
    <phoneticPr fontId="7" type="noConversion"/>
  </si>
  <si>
    <t>Proceeds from sale of equity interests in associates and joint venture</t>
    <phoneticPr fontId="7" type="noConversion"/>
  </si>
  <si>
    <t>Dividends received from associates</t>
    <phoneticPr fontId="7" type="noConversion"/>
  </si>
  <si>
    <t>Repayment of borrowings</t>
    <phoneticPr fontId="7" type="noConversion"/>
  </si>
  <si>
    <t>Repayment of the principal portion of the lease liabilities</t>
    <phoneticPr fontId="7" type="noConversion"/>
  </si>
  <si>
    <t>(Payments for)/proceeds from settlement of derivative financial instruments</t>
    <phoneticPr fontId="7" type="noConversion"/>
  </si>
  <si>
    <t>Guarantee deposits refunded</t>
    <phoneticPr fontId="7" type="noConversion"/>
  </si>
  <si>
    <t>Effects of exchange rate changes on cash and cash equivalents</t>
    <phoneticPr fontId="7" type="noConversion"/>
  </si>
  <si>
    <t>Net decrease in cash and cash equivalents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</si>
</sst>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#,##0\ ;\(#,##0\)\ ;&quot;-&quot;"/>
  </numFmts>
  <fonts count="21" x14ac:knownFonts="1">
    <font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8"/>
      <name val="Arial"/>
      <family val="2"/>
    </font>
    <font>
      <sz val="9"/>
      <name val="Calibri"/>
      <family val="2"/>
      <charset val="134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宋体"/>
      <family val="3"/>
      <charset val="134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charset val="134"/>
    </font>
    <font>
      <sz val="11"/>
      <name val="Calibri"/>
      <family val="2"/>
      <charset val="134"/>
    </font>
    <font>
      <sz val="11"/>
      <color indexed="8"/>
      <name val="宋体"/>
      <family val="3"/>
      <charset val="134"/>
    </font>
    <font>
      <sz val="9"/>
      <color indexed="8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177" fontId="18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178" fontId="6" fillId="0" borderId="0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178" fontId="2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 wrapText="1"/>
    </xf>
    <xf numFmtId="179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/>
    <xf numFmtId="179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/>
    <xf numFmtId="177" fontId="2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/>
    <xf numFmtId="178" fontId="9" fillId="0" borderId="0" xfId="0" applyNumberFormat="1" applyFont="1" applyFill="1" applyAlignment="1">
      <alignment horizontal="right" vertical="center" wrapText="1"/>
    </xf>
    <xf numFmtId="176" fontId="2" fillId="0" borderId="0" xfId="2" applyNumberFormat="1" applyFont="1" applyFill="1" applyBorder="1" applyProtection="1">
      <protection locked="0"/>
    </xf>
    <xf numFmtId="3" fontId="9" fillId="0" borderId="0" xfId="0" applyNumberFormat="1" applyFont="1" applyFill="1" applyAlignment="1"/>
    <xf numFmtId="178" fontId="8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>
      <alignment horizontal="justify" vertical="center"/>
    </xf>
    <xf numFmtId="178" fontId="9" fillId="2" borderId="0" xfId="1" applyNumberFormat="1" applyFont="1" applyFill="1" applyAlignment="1"/>
    <xf numFmtId="178" fontId="9" fillId="2" borderId="0" xfId="1" applyNumberFormat="1" applyFont="1" applyFill="1" applyAlignment="1">
      <alignment horizontal="left" vertical="center" wrapText="1"/>
    </xf>
    <xf numFmtId="178" fontId="8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justify" vertical="center"/>
    </xf>
    <xf numFmtId="178" fontId="9" fillId="3" borderId="0" xfId="1" applyNumberFormat="1" applyFont="1" applyFill="1" applyAlignment="1">
      <alignment horizontal="left" vertical="center" wrapText="1"/>
    </xf>
    <xf numFmtId="0" fontId="12" fillId="0" borderId="0" xfId="0" applyFont="1">
      <alignment vertical="center"/>
    </xf>
    <xf numFmtId="0" fontId="8" fillId="0" borderId="0" xfId="0" applyFont="1" applyFill="1" applyBorder="1" applyAlignment="1" applyProtection="1">
      <protection locked="0"/>
    </xf>
    <xf numFmtId="0" fontId="13" fillId="0" borderId="0" xfId="0" applyFont="1">
      <alignment vertical="center"/>
    </xf>
    <xf numFmtId="178" fontId="13" fillId="0" borderId="0" xfId="1" applyNumberFormat="1" applyFont="1">
      <alignment vertical="center"/>
    </xf>
    <xf numFmtId="176" fontId="8" fillId="0" borderId="0" xfId="2" applyNumberFormat="1" applyFont="1" applyFill="1"/>
    <xf numFmtId="177" fontId="9" fillId="0" borderId="0" xfId="0" applyNumberFormat="1" applyFont="1" applyFill="1" applyAlignment="1"/>
    <xf numFmtId="176" fontId="9" fillId="0" borderId="0" xfId="2" applyNumberFormat="1" applyFont="1" applyFill="1"/>
    <xf numFmtId="176" fontId="8" fillId="0" borderId="0" xfId="2" applyNumberFormat="1" applyFont="1" applyFill="1" applyAlignment="1">
      <alignment wrapText="1"/>
    </xf>
    <xf numFmtId="176" fontId="9" fillId="0" borderId="0" xfId="2" applyNumberFormat="1" applyFont="1" applyFill="1" applyAlignment="1">
      <alignment wrapText="1"/>
    </xf>
    <xf numFmtId="0" fontId="0" fillId="0" borderId="0" xfId="0" applyFont="1">
      <alignment vertical="center"/>
    </xf>
    <xf numFmtId="0" fontId="9" fillId="0" borderId="0" xfId="0" applyFont="1" applyFill="1" applyBorder="1" applyAlignment="1" applyProtection="1">
      <protection locked="0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176" fontId="8" fillId="0" borderId="5" xfId="2" applyNumberFormat="1" applyFont="1" applyFill="1" applyBorder="1"/>
    <xf numFmtId="0" fontId="8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178" fontId="13" fillId="0" borderId="0" xfId="1" applyNumberFormat="1" applyFont="1" applyFill="1">
      <alignment vertical="center"/>
    </xf>
    <xf numFmtId="178" fontId="8" fillId="2" borderId="0" xfId="1" applyNumberFormat="1" applyFont="1" applyFill="1" applyBorder="1" applyAlignment="1" applyProtection="1">
      <alignment horizontal="center" vertical="center"/>
      <protection locked="0"/>
    </xf>
    <xf numFmtId="178" fontId="8" fillId="2" borderId="0" xfId="1" applyNumberFormat="1" applyFont="1" applyFill="1" applyBorder="1" applyAlignment="1" applyProtection="1">
      <protection locked="0"/>
    </xf>
    <xf numFmtId="178" fontId="13" fillId="2" borderId="0" xfId="1" applyNumberFormat="1" applyFont="1" applyFill="1">
      <alignment vertical="center"/>
    </xf>
    <xf numFmtId="178" fontId="9" fillId="2" borderId="0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 applyProtection="1">
      <protection locked="0"/>
    </xf>
    <xf numFmtId="178" fontId="8" fillId="2" borderId="5" xfId="1" applyNumberFormat="1" applyFont="1" applyFill="1" applyBorder="1" applyAlignment="1">
      <alignment horizontal="justify" vertical="center"/>
    </xf>
    <xf numFmtId="178" fontId="9" fillId="2" borderId="5" xfId="1" applyNumberFormat="1" applyFont="1" applyFill="1" applyBorder="1" applyAlignment="1">
      <alignment horizontal="justify" vertical="center"/>
    </xf>
    <xf numFmtId="178" fontId="8" fillId="2" borderId="6" xfId="1" applyNumberFormat="1" applyFont="1" applyFill="1" applyBorder="1" applyAlignment="1">
      <alignment horizontal="justify" vertical="center"/>
    </xf>
    <xf numFmtId="178" fontId="8" fillId="3" borderId="0" xfId="1" applyNumberFormat="1" applyFont="1" applyFill="1" applyBorder="1" applyAlignment="1" applyProtection="1">
      <alignment horizontal="center" vertical="center"/>
      <protection locked="0"/>
    </xf>
    <xf numFmtId="178" fontId="8" fillId="3" borderId="0" xfId="1" applyNumberFormat="1" applyFont="1" applyFill="1" applyBorder="1" applyAlignment="1" applyProtection="1">
      <protection locked="0"/>
    </xf>
    <xf numFmtId="178" fontId="13" fillId="3" borderId="0" xfId="1" applyNumberFormat="1" applyFont="1" applyFill="1">
      <alignment vertical="center"/>
    </xf>
    <xf numFmtId="178" fontId="9" fillId="3" borderId="0" xfId="1" applyNumberFormat="1" applyFont="1" applyFill="1" applyBorder="1" applyAlignment="1" applyProtection="1">
      <protection locked="0"/>
    </xf>
    <xf numFmtId="178" fontId="9" fillId="3" borderId="0" xfId="1" applyNumberFormat="1" applyFont="1" applyFill="1">
      <alignment vertical="center"/>
    </xf>
    <xf numFmtId="178" fontId="8" fillId="3" borderId="5" xfId="1" applyNumberFormat="1" applyFont="1" applyFill="1" applyBorder="1" applyAlignment="1" applyProtection="1">
      <protection locked="0"/>
    </xf>
    <xf numFmtId="178" fontId="14" fillId="3" borderId="5" xfId="1" applyNumberFormat="1" applyFont="1" applyFill="1" applyBorder="1">
      <alignment vertical="center"/>
    </xf>
    <xf numFmtId="178" fontId="8" fillId="3" borderId="5" xfId="1" applyNumberFormat="1" applyFont="1" applyFill="1" applyBorder="1" applyAlignment="1">
      <alignment horizontal="justify" vertical="center"/>
    </xf>
    <xf numFmtId="178" fontId="9" fillId="3" borderId="5" xfId="1" applyNumberFormat="1" applyFont="1" applyFill="1" applyBorder="1" applyAlignment="1">
      <alignment horizontal="justify" vertical="center"/>
    </xf>
    <xf numFmtId="178" fontId="8" fillId="3" borderId="6" xfId="1" applyNumberFormat="1" applyFont="1" applyFill="1" applyBorder="1" applyAlignment="1">
      <alignment horizontal="justify" vertical="center"/>
    </xf>
    <xf numFmtId="178" fontId="9" fillId="2" borderId="0" xfId="1" applyNumberFormat="1" applyFont="1" applyFill="1" applyBorder="1" applyAlignment="1"/>
    <xf numFmtId="178" fontId="8" fillId="2" borderId="0" xfId="1" applyNumberFormat="1" applyFont="1" applyFill="1" applyBorder="1" applyAlignment="1" applyProtection="1">
      <alignment horizontal="right"/>
      <protection locked="0"/>
    </xf>
    <xf numFmtId="178" fontId="13" fillId="2" borderId="0" xfId="1" applyNumberFormat="1" applyFont="1" applyFill="1" applyAlignment="1">
      <alignment horizontal="right" vertical="center"/>
    </xf>
    <xf numFmtId="178" fontId="9" fillId="2" borderId="0" xfId="1" applyNumberFormat="1" applyFont="1" applyFill="1" applyBorder="1" applyAlignment="1" applyProtection="1">
      <alignment horizontal="right"/>
      <protection locked="0"/>
    </xf>
    <xf numFmtId="178" fontId="8" fillId="2" borderId="5" xfId="1" applyNumberFormat="1" applyFont="1" applyFill="1" applyBorder="1" applyAlignment="1" applyProtection="1">
      <alignment horizontal="right"/>
      <protection locked="0"/>
    </xf>
    <xf numFmtId="178" fontId="9" fillId="2" borderId="5" xfId="1" applyNumberFormat="1" applyFont="1" applyFill="1" applyBorder="1" applyAlignment="1" applyProtection="1">
      <protection locked="0"/>
    </xf>
    <xf numFmtId="178" fontId="9" fillId="2" borderId="5" xfId="1" applyNumberFormat="1" applyFont="1" applyFill="1" applyBorder="1" applyAlignment="1"/>
    <xf numFmtId="176" fontId="9" fillId="0" borderId="0" xfId="2" applyNumberFormat="1" applyFont="1" applyBorder="1" applyProtection="1">
      <protection locked="0"/>
    </xf>
    <xf numFmtId="176" fontId="9" fillId="0" borderId="0" xfId="2" applyNumberFormat="1" applyFont="1" applyFill="1"/>
    <xf numFmtId="0" fontId="9" fillId="0" borderId="0" xfId="3" applyFont="1" applyBorder="1"/>
    <xf numFmtId="0" fontId="9" fillId="0" borderId="0" xfId="0" applyFont="1" applyFill="1" applyAlignment="1">
      <alignment wrapText="1"/>
    </xf>
    <xf numFmtId="179" fontId="10" fillId="0" borderId="1" xfId="0" applyNumberFormat="1" applyFont="1" applyFill="1" applyBorder="1" applyAlignment="1">
      <alignment horizontal="right" vertical="center" wrapText="1"/>
    </xf>
    <xf numFmtId="179" fontId="11" fillId="0" borderId="1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Alignment="1">
      <alignment horizontal="right" vertical="center"/>
    </xf>
    <xf numFmtId="179" fontId="11" fillId="0" borderId="2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horizontal="right" vertical="center"/>
    </xf>
    <xf numFmtId="179" fontId="11" fillId="0" borderId="3" xfId="0" applyNumberFormat="1" applyFont="1" applyFill="1" applyBorder="1" applyAlignment="1">
      <alignment horizontal="right" vertical="center"/>
    </xf>
    <xf numFmtId="179" fontId="11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178" fontId="10" fillId="0" borderId="0" xfId="0" applyNumberFormat="1" applyFont="1" applyFill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/>
    </xf>
    <xf numFmtId="177" fontId="10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178" fontId="11" fillId="0" borderId="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Alignment="1"/>
    <xf numFmtId="178" fontId="0" fillId="0" borderId="0" xfId="1" applyNumberFormat="1" applyFont="1" applyFill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wrapText="1"/>
    </xf>
    <xf numFmtId="178" fontId="9" fillId="3" borderId="0" xfId="1" applyNumberFormat="1" applyFont="1" applyFill="1" applyAlignment="1">
      <alignment horizontal="center" vertical="center"/>
    </xf>
    <xf numFmtId="178" fontId="13" fillId="3" borderId="0" xfId="1" applyNumberFormat="1" applyFont="1" applyFill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</cellXfs>
  <cellStyles count="5">
    <cellStyle name="Normal_Earnings Data Sheet Preparationm" xfId="3"/>
    <cellStyle name="Normal_SHEET" xfId="2"/>
    <cellStyle name="常规" xfId="0" builtinId="0"/>
    <cellStyle name="千位分隔" xfId="1" builtinId="3"/>
    <cellStyle name="千位分隔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19050</xdr:rowOff>
    </xdr:from>
    <xdr:to>
      <xdr:col>0</xdr:col>
      <xdr:colOff>1495425</xdr:colOff>
      <xdr:row>5</xdr:row>
      <xdr:rowOff>28575</xdr:rowOff>
    </xdr:to>
    <xdr:pic>
      <xdr:nvPicPr>
        <xdr:cNvPr id="2" name="Picture 6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57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0"/>
  <sheetViews>
    <sheetView tabSelected="1" zoomScaleNormal="100" workbookViewId="0">
      <pane xSplit="1" ySplit="11" topLeftCell="BY72" activePane="bottomRight" state="frozen"/>
      <selection pane="topRight" activeCell="B1" sqref="B1"/>
      <selection pane="bottomLeft" activeCell="A12" sqref="A12"/>
      <selection pane="bottomRight" activeCell="CA85" sqref="CA85"/>
    </sheetView>
  </sheetViews>
  <sheetFormatPr defaultRowHeight="15" outlineLevelCol="1" x14ac:dyDescent="0.25"/>
  <cols>
    <col min="1" max="1" width="55.42578125" style="84" customWidth="1"/>
    <col min="2" max="4" width="12.7109375" hidden="1" customWidth="1" outlineLevel="1"/>
    <col min="5" max="5" width="11" hidden="1" customWidth="1" outlineLevel="1"/>
    <col min="6" max="7" width="12.7109375" hidden="1" customWidth="1" outlineLevel="1"/>
    <col min="8" max="8" width="11" hidden="1" customWidth="1" outlineLevel="1"/>
    <col min="9" max="10" width="12.7109375" hidden="1" customWidth="1" outlineLevel="1"/>
    <col min="11" max="11" width="11" hidden="1" customWidth="1" outlineLevel="1"/>
    <col min="12" max="13" width="12.7109375" hidden="1" customWidth="1" outlineLevel="1"/>
    <col min="14" max="14" width="11" hidden="1" customWidth="1" outlineLevel="1"/>
    <col min="15" max="16" width="12.7109375" hidden="1" customWidth="1" outlineLevel="1"/>
    <col min="17" max="21" width="11" hidden="1" customWidth="1" outlineLevel="1"/>
    <col min="22" max="33" width="12.7109375" hidden="1" customWidth="1" outlineLevel="1"/>
    <col min="34" max="36" width="11" hidden="1" customWidth="1" outlineLevel="1"/>
    <col min="37" max="37" width="9.140625" customWidth="1" collapsed="1"/>
    <col min="38" max="46" width="9.140625" customWidth="1"/>
    <col min="47" max="50" width="10.7109375" customWidth="1"/>
    <col min="51" max="51" width="11.42578125" customWidth="1"/>
    <col min="52" max="53" width="10.7109375" customWidth="1"/>
    <col min="54" max="54" width="10.7109375" bestFit="1" customWidth="1"/>
    <col min="55" max="55" width="11.42578125" bestFit="1" customWidth="1"/>
    <col min="56" max="57" width="10.7109375" bestFit="1" customWidth="1"/>
    <col min="58" max="58" width="11.28515625" bestFit="1" customWidth="1"/>
    <col min="59" max="60" width="11.42578125" bestFit="1" customWidth="1"/>
    <col min="61" max="61" width="10.7109375" bestFit="1" customWidth="1"/>
    <col min="62" max="62" width="11.28515625" bestFit="1" customWidth="1"/>
    <col min="63" max="65" width="10.7109375" bestFit="1" customWidth="1"/>
    <col min="66" max="75" width="11.28515625" bestFit="1" customWidth="1"/>
    <col min="76" max="80" width="11.28515625" style="84" bestFit="1" customWidth="1"/>
  </cols>
  <sheetData>
    <row r="1" spans="1:80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1:80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</row>
    <row r="3" spans="1:80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</row>
    <row r="4" spans="1:80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</row>
    <row r="5" spans="1:80" ht="11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</row>
    <row r="6" spans="1:80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</row>
    <row r="7" spans="1:80" ht="15.75" x14ac:dyDescent="0.2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</row>
    <row r="8" spans="1:80" ht="15.75" x14ac:dyDescent="0.25">
      <c r="A8" s="3" t="s">
        <v>26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</row>
    <row r="9" spans="1:80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</row>
    <row r="10" spans="1:80" x14ac:dyDescent="0.2">
      <c r="A10" s="1" t="s">
        <v>27</v>
      </c>
      <c r="B10" s="5" t="s">
        <v>73</v>
      </c>
      <c r="C10" s="5" t="s">
        <v>74</v>
      </c>
      <c r="D10" s="5" t="s">
        <v>76</v>
      </c>
      <c r="E10" s="5" t="s">
        <v>75</v>
      </c>
      <c r="F10" s="5" t="s">
        <v>77</v>
      </c>
      <c r="G10" s="5" t="s">
        <v>78</v>
      </c>
      <c r="H10" s="5" t="s">
        <v>79</v>
      </c>
      <c r="I10" s="5" t="s">
        <v>80</v>
      </c>
      <c r="J10" s="5" t="s">
        <v>81</v>
      </c>
      <c r="K10" s="5" t="s">
        <v>82</v>
      </c>
      <c r="L10" s="5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5" t="s">
        <v>88</v>
      </c>
      <c r="R10" s="5" t="s">
        <v>89</v>
      </c>
      <c r="S10" s="5" t="s">
        <v>90</v>
      </c>
      <c r="T10" s="5" t="s">
        <v>91</v>
      </c>
      <c r="U10" s="5" t="s">
        <v>92</v>
      </c>
      <c r="V10" s="5" t="s">
        <v>93</v>
      </c>
      <c r="W10" s="5" t="s">
        <v>94</v>
      </c>
      <c r="X10" s="5" t="s">
        <v>95</v>
      </c>
      <c r="Y10" s="5" t="s">
        <v>96</v>
      </c>
      <c r="Z10" s="5" t="s">
        <v>97</v>
      </c>
      <c r="AA10" s="5" t="s">
        <v>98</v>
      </c>
      <c r="AB10" s="5" t="s">
        <v>99</v>
      </c>
      <c r="AC10" s="5" t="s">
        <v>100</v>
      </c>
      <c r="AD10" s="5" t="s">
        <v>101</v>
      </c>
      <c r="AE10" s="5" t="s">
        <v>102</v>
      </c>
      <c r="AF10" s="5" t="s">
        <v>103</v>
      </c>
      <c r="AG10" s="5" t="s">
        <v>104</v>
      </c>
      <c r="AH10" s="5" t="s">
        <v>105</v>
      </c>
      <c r="AI10" s="5" t="s">
        <v>106</v>
      </c>
      <c r="AJ10" s="5" t="s">
        <v>107</v>
      </c>
      <c r="AK10" s="4" t="s">
        <v>28</v>
      </c>
      <c r="AL10" s="4" t="s">
        <v>29</v>
      </c>
      <c r="AM10" s="4" t="s">
        <v>30</v>
      </c>
      <c r="AN10" s="4" t="s">
        <v>31</v>
      </c>
      <c r="AO10" s="4" t="s">
        <v>32</v>
      </c>
      <c r="AP10" s="4" t="s">
        <v>33</v>
      </c>
      <c r="AQ10" s="4" t="s">
        <v>34</v>
      </c>
      <c r="AR10" s="4" t="s">
        <v>35</v>
      </c>
      <c r="AS10" s="4" t="s">
        <v>36</v>
      </c>
      <c r="AT10" s="4" t="s">
        <v>37</v>
      </c>
      <c r="AU10" s="4" t="s">
        <v>38</v>
      </c>
      <c r="AV10" s="4" t="s">
        <v>39</v>
      </c>
      <c r="AW10" s="4" t="s">
        <v>40</v>
      </c>
      <c r="AX10" s="4" t="s">
        <v>41</v>
      </c>
      <c r="AY10" s="4" t="s">
        <v>42</v>
      </c>
      <c r="AZ10" s="4" t="s">
        <v>43</v>
      </c>
      <c r="BA10" s="4" t="s">
        <v>44</v>
      </c>
      <c r="BB10" s="4" t="s">
        <v>45</v>
      </c>
      <c r="BC10" s="4" t="s">
        <v>46</v>
      </c>
      <c r="BD10" s="4" t="s">
        <v>47</v>
      </c>
      <c r="BE10" s="4" t="s">
        <v>48</v>
      </c>
      <c r="BF10" s="4" t="s">
        <v>49</v>
      </c>
      <c r="BG10" s="4" t="s">
        <v>50</v>
      </c>
      <c r="BH10" s="4" t="s">
        <v>51</v>
      </c>
      <c r="BI10" s="4" t="s">
        <v>52</v>
      </c>
      <c r="BJ10" s="4" t="s">
        <v>53</v>
      </c>
      <c r="BK10" s="4" t="s">
        <v>54</v>
      </c>
      <c r="BL10" s="4" t="s">
        <v>55</v>
      </c>
      <c r="BM10" s="4" t="s">
        <v>56</v>
      </c>
      <c r="BN10" s="4" t="s">
        <v>70</v>
      </c>
      <c r="BO10" s="4" t="s">
        <v>72</v>
      </c>
      <c r="BP10" s="4" t="s">
        <v>178</v>
      </c>
      <c r="BQ10" s="4" t="s">
        <v>180</v>
      </c>
      <c r="BR10" s="4" t="s">
        <v>183</v>
      </c>
      <c r="BS10" s="4" t="s">
        <v>184</v>
      </c>
      <c r="BT10" s="4" t="s">
        <v>185</v>
      </c>
      <c r="BU10" s="4" t="s">
        <v>186</v>
      </c>
      <c r="BV10" s="4" t="s">
        <v>188</v>
      </c>
      <c r="BW10" s="4" t="s">
        <v>189</v>
      </c>
      <c r="BX10" s="4" t="s">
        <v>196</v>
      </c>
      <c r="BY10" s="4" t="s">
        <v>202</v>
      </c>
      <c r="BZ10" s="4" t="s">
        <v>203</v>
      </c>
      <c r="CA10" s="4" t="s">
        <v>204</v>
      </c>
      <c r="CB10" s="4" t="s">
        <v>210</v>
      </c>
    </row>
    <row r="11" spans="1:80" s="84" customForma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 t="s">
        <v>1</v>
      </c>
      <c r="AL11" s="6" t="s">
        <v>1</v>
      </c>
      <c r="AM11" s="6" t="s">
        <v>1</v>
      </c>
      <c r="AN11" s="6" t="s">
        <v>1</v>
      </c>
      <c r="AO11" s="6" t="s">
        <v>1</v>
      </c>
      <c r="AP11" s="6" t="s">
        <v>1</v>
      </c>
      <c r="AQ11" s="6" t="s">
        <v>1</v>
      </c>
      <c r="AR11" s="6" t="s">
        <v>1</v>
      </c>
      <c r="AS11" s="6" t="s">
        <v>1</v>
      </c>
      <c r="AT11" s="6" t="s">
        <v>1</v>
      </c>
      <c r="AU11" s="6" t="s">
        <v>1</v>
      </c>
      <c r="AV11" s="6" t="s">
        <v>1</v>
      </c>
      <c r="AW11" s="6" t="s">
        <v>1</v>
      </c>
      <c r="AX11" s="6" t="s">
        <v>1</v>
      </c>
      <c r="AY11" s="6" t="s">
        <v>1</v>
      </c>
      <c r="AZ11" s="6" t="s">
        <v>1</v>
      </c>
      <c r="BA11" s="6" t="s">
        <v>1</v>
      </c>
      <c r="BB11" s="6" t="s">
        <v>1</v>
      </c>
      <c r="BC11" s="6" t="s">
        <v>1</v>
      </c>
      <c r="BD11" s="6" t="s">
        <v>1</v>
      </c>
      <c r="BE11" s="6" t="s">
        <v>1</v>
      </c>
      <c r="BF11" s="6" t="s">
        <v>1</v>
      </c>
      <c r="BG11" s="6" t="s">
        <v>1</v>
      </c>
      <c r="BH11" s="6" t="s">
        <v>1</v>
      </c>
      <c r="BI11" s="6" t="s">
        <v>1</v>
      </c>
      <c r="BJ11" s="6" t="s">
        <v>1</v>
      </c>
      <c r="BK11" s="6" t="s">
        <v>1</v>
      </c>
      <c r="BL11" s="6" t="s">
        <v>1</v>
      </c>
      <c r="BM11" s="6" t="s">
        <v>1</v>
      </c>
      <c r="BN11" s="6" t="s">
        <v>1</v>
      </c>
      <c r="BO11" s="6" t="s">
        <v>1</v>
      </c>
      <c r="BP11" s="6" t="s">
        <v>1</v>
      </c>
      <c r="BQ11" s="6" t="s">
        <v>1</v>
      </c>
      <c r="BR11" s="6" t="s">
        <v>1</v>
      </c>
      <c r="BS11" s="6" t="s">
        <v>1</v>
      </c>
      <c r="BT11" s="6" t="s">
        <v>1</v>
      </c>
      <c r="BU11" s="6" t="s">
        <v>1</v>
      </c>
      <c r="BV11" s="6" t="s">
        <v>1</v>
      </c>
      <c r="BW11" s="6" t="s">
        <v>1</v>
      </c>
      <c r="BX11" s="6" t="s">
        <v>1</v>
      </c>
      <c r="BY11" s="6" t="s">
        <v>1</v>
      </c>
      <c r="BZ11" s="6" t="s">
        <v>1</v>
      </c>
      <c r="CA11" s="6" t="s">
        <v>1</v>
      </c>
      <c r="CB11" s="6" t="s">
        <v>1</v>
      </c>
    </row>
    <row r="12" spans="1:80" s="84" customForma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s="84" customFormat="1" x14ac:dyDescent="0.2">
      <c r="A13" s="7" t="s">
        <v>193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s="84" customFormat="1" x14ac:dyDescent="0.2">
      <c r="A14" s="8" t="s">
        <v>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5">
        <v>46432</v>
      </c>
      <c r="AL14" s="85">
        <v>40512</v>
      </c>
      <c r="AM14" s="85">
        <v>75330</v>
      </c>
      <c r="AN14" s="85">
        <v>42940</v>
      </c>
      <c r="AO14" s="85">
        <v>15685</v>
      </c>
      <c r="AP14" s="85">
        <v>18942</v>
      </c>
      <c r="AQ14" s="85">
        <v>57180</v>
      </c>
      <c r="AR14" s="85">
        <v>48678</v>
      </c>
      <c r="AS14" s="85">
        <v>1461</v>
      </c>
      <c r="AT14" s="85">
        <v>51575</v>
      </c>
      <c r="AU14" s="85">
        <v>71696</v>
      </c>
      <c r="AV14" s="85">
        <v>68974</v>
      </c>
      <c r="AW14" s="85">
        <v>30078</v>
      </c>
      <c r="AX14" s="85">
        <v>51762</v>
      </c>
      <c r="AY14" s="85">
        <v>94491</v>
      </c>
      <c r="AZ14" s="85">
        <v>112143</v>
      </c>
      <c r="BA14" s="85">
        <v>58038</v>
      </c>
      <c r="BB14" s="85">
        <v>64213</v>
      </c>
      <c r="BC14" s="85">
        <v>33316</v>
      </c>
      <c r="BD14" s="85">
        <v>30590</v>
      </c>
      <c r="BE14" s="85">
        <v>-1696</v>
      </c>
      <c r="BF14" s="85">
        <v>27080</v>
      </c>
      <c r="BG14" s="13">
        <v>31665</v>
      </c>
      <c r="BH14" s="13">
        <v>7591</v>
      </c>
      <c r="BI14" s="13">
        <v>10875</v>
      </c>
      <c r="BJ14" s="11">
        <v>24377</v>
      </c>
      <c r="BK14" s="11">
        <v>-25817</v>
      </c>
      <c r="BL14" s="11">
        <v>84626</v>
      </c>
      <c r="BM14" s="11">
        <v>75674</v>
      </c>
      <c r="BN14" s="11">
        <v>51318</v>
      </c>
      <c r="BO14" s="11">
        <v>125636</v>
      </c>
      <c r="BP14" s="11">
        <v>263524</v>
      </c>
      <c r="BQ14" s="11">
        <v>228620</v>
      </c>
      <c r="BR14" s="11">
        <v>115927</v>
      </c>
      <c r="BS14" s="11">
        <v>708102</v>
      </c>
      <c r="BT14" s="11">
        <v>372776</v>
      </c>
      <c r="BU14" s="11">
        <v>578353</v>
      </c>
      <c r="BV14" s="11">
        <v>569161</v>
      </c>
      <c r="BW14" s="11">
        <v>629073</v>
      </c>
      <c r="BX14" s="11">
        <v>574374</v>
      </c>
      <c r="BY14" s="11">
        <v>425474</v>
      </c>
      <c r="BZ14" s="11">
        <v>267120</v>
      </c>
      <c r="CA14" s="11">
        <v>464171</v>
      </c>
      <c r="CB14" s="11">
        <v>156376</v>
      </c>
    </row>
    <row r="15" spans="1:80" s="84" customFormat="1" x14ac:dyDescent="0.2">
      <c r="A15" s="8" t="s">
        <v>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6">
        <v>140021</v>
      </c>
      <c r="AL15" s="86">
        <v>135752</v>
      </c>
      <c r="AM15" s="86">
        <v>135712</v>
      </c>
      <c r="AN15" s="86">
        <v>136725</v>
      </c>
      <c r="AO15" s="86">
        <v>138721</v>
      </c>
      <c r="AP15" s="86">
        <v>136871</v>
      </c>
      <c r="AQ15" s="86">
        <v>138463</v>
      </c>
      <c r="AR15" s="86">
        <v>138889</v>
      </c>
      <c r="AS15" s="86">
        <v>135245</v>
      </c>
      <c r="AT15" s="86">
        <v>125461</v>
      </c>
      <c r="AU15" s="86">
        <v>124911</v>
      </c>
      <c r="AV15" s="86">
        <v>130460</v>
      </c>
      <c r="AW15" s="86">
        <v>142717</v>
      </c>
      <c r="AX15" s="86">
        <v>159684</v>
      </c>
      <c r="AY15" s="86">
        <v>168908</v>
      </c>
      <c r="AZ15" s="86">
        <v>185688</v>
      </c>
      <c r="BA15" s="86">
        <v>215586</v>
      </c>
      <c r="BB15" s="86">
        <v>235400</v>
      </c>
      <c r="BC15" s="86">
        <v>241045</v>
      </c>
      <c r="BD15" s="86">
        <v>243196</v>
      </c>
      <c r="BE15" s="86">
        <v>251741</v>
      </c>
      <c r="BF15" s="86">
        <v>268516</v>
      </c>
      <c r="BG15" s="13">
        <v>267528</v>
      </c>
      <c r="BH15" s="13">
        <v>259076</v>
      </c>
      <c r="BI15" s="13">
        <v>253290</v>
      </c>
      <c r="BJ15" s="11">
        <v>277773</v>
      </c>
      <c r="BK15" s="11">
        <v>284364</v>
      </c>
      <c r="BL15" s="11">
        <v>279622</v>
      </c>
      <c r="BM15" s="11">
        <v>285997</v>
      </c>
      <c r="BN15" s="11">
        <v>289838</v>
      </c>
      <c r="BO15" s="11">
        <v>305734</v>
      </c>
      <c r="BP15" s="11">
        <v>351077</v>
      </c>
      <c r="BQ15" s="11">
        <v>366045</v>
      </c>
      <c r="BR15" s="11">
        <v>419669</v>
      </c>
      <c r="BS15" s="11">
        <v>461617</v>
      </c>
      <c r="BT15" s="11">
        <v>479750</v>
      </c>
      <c r="BU15" s="11">
        <v>508266</v>
      </c>
      <c r="BV15" s="11">
        <v>533828</v>
      </c>
      <c r="BW15" s="11">
        <v>557339</v>
      </c>
      <c r="BX15" s="11">
        <v>575870</v>
      </c>
      <c r="BY15" s="11">
        <v>604324</v>
      </c>
      <c r="BZ15" s="11">
        <v>631497</v>
      </c>
      <c r="CA15" s="11">
        <v>656452</v>
      </c>
      <c r="CB15" s="11">
        <v>679308</v>
      </c>
    </row>
    <row r="16" spans="1:80" s="84" customFormat="1" x14ac:dyDescent="0.2">
      <c r="A16" s="15" t="s">
        <v>211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86">
        <v>-104</v>
      </c>
      <c r="AL16" s="86">
        <v>-446</v>
      </c>
      <c r="AM16" s="86">
        <v>-777</v>
      </c>
      <c r="AN16" s="86">
        <v>-551</v>
      </c>
      <c r="AO16" s="86">
        <v>-504</v>
      </c>
      <c r="AP16" s="86">
        <v>-885</v>
      </c>
      <c r="AQ16" s="86">
        <v>-566</v>
      </c>
      <c r="AR16" s="86">
        <v>-309</v>
      </c>
      <c r="AS16" s="86">
        <v>-313</v>
      </c>
      <c r="AT16" s="86">
        <v>-25</v>
      </c>
      <c r="AU16" s="86">
        <v>149</v>
      </c>
      <c r="AV16" s="86">
        <v>5392</v>
      </c>
      <c r="AW16" s="86">
        <v>7867</v>
      </c>
      <c r="AX16" s="86">
        <v>5702</v>
      </c>
      <c r="AY16" s="86">
        <v>3963</v>
      </c>
      <c r="AZ16" s="86">
        <v>2874</v>
      </c>
      <c r="BA16" s="86">
        <v>1413</v>
      </c>
      <c r="BB16" s="86">
        <v>5371</v>
      </c>
      <c r="BC16" s="86">
        <v>2287</v>
      </c>
      <c r="BD16" s="86">
        <v>-1181</v>
      </c>
      <c r="BE16" s="86">
        <v>3023</v>
      </c>
      <c r="BF16" s="86">
        <v>-3343</v>
      </c>
      <c r="BG16" s="13">
        <v>1905</v>
      </c>
      <c r="BH16" s="13">
        <v>1616</v>
      </c>
      <c r="BI16" s="13">
        <v>-21381</v>
      </c>
      <c r="BJ16" s="11">
        <v>26160</v>
      </c>
      <c r="BK16" s="11">
        <v>191</v>
      </c>
      <c r="BL16" s="11">
        <v>-19568</v>
      </c>
      <c r="BM16" s="11">
        <v>-12142</v>
      </c>
      <c r="BN16" s="11">
        <v>1867</v>
      </c>
      <c r="BO16" s="11">
        <v>-29471</v>
      </c>
      <c r="BP16" s="11">
        <v>-27628</v>
      </c>
      <c r="BQ16" s="11">
        <v>-132112</v>
      </c>
      <c r="BR16" s="11">
        <v>15412</v>
      </c>
      <c r="BS16" s="11">
        <v>-100730</v>
      </c>
      <c r="BT16" s="11">
        <v>-29940</v>
      </c>
      <c r="BU16" s="11">
        <v>-136785</v>
      </c>
      <c r="BV16" s="11">
        <v>-16388</v>
      </c>
      <c r="BW16" s="11">
        <v>-34823</v>
      </c>
      <c r="BX16" s="11">
        <v>-36275</v>
      </c>
      <c r="BY16" s="11">
        <v>-34038</v>
      </c>
      <c r="BZ16" s="11">
        <v>-30567</v>
      </c>
      <c r="CA16" s="11">
        <v>-33865</v>
      </c>
      <c r="CB16" s="11">
        <v>47874</v>
      </c>
    </row>
    <row r="17" spans="1:80" s="84" customFormat="1" x14ac:dyDescent="0.2">
      <c r="A17" s="15" t="s">
        <v>212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13"/>
      <c r="BH17" s="13"/>
      <c r="BI17" s="13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>
        <v>-24612</v>
      </c>
      <c r="CA17" s="11">
        <v>-242597</v>
      </c>
      <c r="CB17" s="11">
        <v>11821</v>
      </c>
    </row>
    <row r="18" spans="1:80" s="84" customFormat="1" ht="15.75" thickBot="1" x14ac:dyDescent="0.3">
      <c r="A18" s="8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7">
        <v>-2550</v>
      </c>
      <c r="AL18" s="87">
        <v>-21180</v>
      </c>
      <c r="AM18" s="87">
        <v>-101905</v>
      </c>
      <c r="AN18" s="87">
        <v>90467</v>
      </c>
      <c r="AO18" s="87">
        <v>51535</v>
      </c>
      <c r="AP18" s="87">
        <v>14450</v>
      </c>
      <c r="AQ18" s="87">
        <v>-76442</v>
      </c>
      <c r="AR18" s="87">
        <v>-53048</v>
      </c>
      <c r="AS18" s="87">
        <v>58825</v>
      </c>
      <c r="AT18" s="87">
        <v>-42738</v>
      </c>
      <c r="AU18" s="87">
        <v>-42179</v>
      </c>
      <c r="AV18" s="87">
        <v>-24654</v>
      </c>
      <c r="AW18" s="87">
        <v>19513</v>
      </c>
      <c r="AX18" s="87">
        <v>-90758</v>
      </c>
      <c r="AY18" s="87">
        <v>-21598</v>
      </c>
      <c r="AZ18" s="87">
        <v>-101173</v>
      </c>
      <c r="BA18" s="87">
        <v>130479</v>
      </c>
      <c r="BB18" s="87">
        <v>-158061</v>
      </c>
      <c r="BC18" s="87">
        <v>-31429</v>
      </c>
      <c r="BD18" s="87">
        <v>146935</v>
      </c>
      <c r="BE18" s="87">
        <v>70630</v>
      </c>
      <c r="BF18" s="87">
        <v>-197569</v>
      </c>
      <c r="BG18" s="87">
        <v>-190367</v>
      </c>
      <c r="BH18" s="87">
        <v>-51796</v>
      </c>
      <c r="BI18" s="87">
        <v>134702</v>
      </c>
      <c r="BJ18" s="74">
        <v>-162207</v>
      </c>
      <c r="BK18" s="74">
        <v>-68633</v>
      </c>
      <c r="BL18" s="74">
        <v>-26915</v>
      </c>
      <c r="BM18" s="74">
        <v>-4492</v>
      </c>
      <c r="BN18" s="74">
        <v>-83194</v>
      </c>
      <c r="BO18" s="74">
        <v>-254180</v>
      </c>
      <c r="BP18" s="74">
        <v>132177</v>
      </c>
      <c r="BQ18" s="74">
        <v>71159</v>
      </c>
      <c r="BR18" s="74">
        <v>-87371</v>
      </c>
      <c r="BS18" s="74">
        <v>-29645</v>
      </c>
      <c r="BT18" s="74">
        <v>-263230</v>
      </c>
      <c r="BU18" s="74">
        <v>-276</v>
      </c>
      <c r="BV18" s="74">
        <v>506369</v>
      </c>
      <c r="BW18" s="74">
        <v>970900</v>
      </c>
      <c r="BX18" s="74">
        <v>-44820</v>
      </c>
      <c r="BY18" s="74">
        <v>-432452</v>
      </c>
      <c r="BZ18" s="74">
        <v>-41918</v>
      </c>
      <c r="CA18" s="74">
        <v>-47976</v>
      </c>
      <c r="CB18" s="74">
        <v>-94678</v>
      </c>
    </row>
    <row r="19" spans="1:80" s="84" customFormat="1" ht="15.75" thickBot="1" x14ac:dyDescent="0.3">
      <c r="A19" s="7" t="s">
        <v>192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8">
        <v>183799</v>
      </c>
      <c r="AL19" s="88">
        <v>154638</v>
      </c>
      <c r="AM19" s="88">
        <v>108360</v>
      </c>
      <c r="AN19" s="88">
        <v>269581</v>
      </c>
      <c r="AO19" s="88">
        <v>205437</v>
      </c>
      <c r="AP19" s="88">
        <v>169378</v>
      </c>
      <c r="AQ19" s="88">
        <v>118635</v>
      </c>
      <c r="AR19" s="88">
        <v>134210</v>
      </c>
      <c r="AS19" s="88">
        <v>195218</v>
      </c>
      <c r="AT19" s="88">
        <v>134273</v>
      </c>
      <c r="AU19" s="88">
        <v>154577</v>
      </c>
      <c r="AV19" s="88">
        <v>180172</v>
      </c>
      <c r="AW19" s="88">
        <v>200175</v>
      </c>
      <c r="AX19" s="88">
        <v>126390</v>
      </c>
      <c r="AY19" s="88">
        <v>245764</v>
      </c>
      <c r="AZ19" s="88">
        <v>199532</v>
      </c>
      <c r="BA19" s="88">
        <v>405516</v>
      </c>
      <c r="BB19" s="88">
        <v>146923</v>
      </c>
      <c r="BC19" s="88">
        <v>245219</v>
      </c>
      <c r="BD19" s="88">
        <v>419540</v>
      </c>
      <c r="BE19" s="88">
        <v>323698</v>
      </c>
      <c r="BF19" s="88">
        <v>94684</v>
      </c>
      <c r="BG19" s="88">
        <v>110731</v>
      </c>
      <c r="BH19" s="88">
        <v>216487</v>
      </c>
      <c r="BI19" s="88">
        <v>377486</v>
      </c>
      <c r="BJ19" s="75">
        <v>166103</v>
      </c>
      <c r="BK19" s="75">
        <v>190105</v>
      </c>
      <c r="BL19" s="75">
        <v>317765</v>
      </c>
      <c r="BM19" s="75">
        <v>345037</v>
      </c>
      <c r="BN19" s="75">
        <v>259829</v>
      </c>
      <c r="BO19" s="75">
        <f>SUM(BO14:BO18)</f>
        <v>147719</v>
      </c>
      <c r="BP19" s="75">
        <f>SUM(BP14:BP18)</f>
        <v>719150</v>
      </c>
      <c r="BQ19" s="75">
        <f t="shared" ref="BQ19:BR19" si="0">SUM(BQ14:BQ18)</f>
        <v>533712</v>
      </c>
      <c r="BR19" s="75">
        <f t="shared" si="0"/>
        <v>463637</v>
      </c>
      <c r="BS19" s="75">
        <v>1039344</v>
      </c>
      <c r="BT19" s="75">
        <f>SUM(BT14:BT18)</f>
        <v>559356</v>
      </c>
      <c r="BU19" s="75">
        <v>949558</v>
      </c>
      <c r="BV19" s="75">
        <v>1592970</v>
      </c>
      <c r="BW19" s="75">
        <v>2122489</v>
      </c>
      <c r="BX19" s="75">
        <v>1069149</v>
      </c>
      <c r="BY19" s="75">
        <f>SUM(BY14:BY18)</f>
        <v>563308</v>
      </c>
      <c r="BZ19" s="75">
        <f>SUM(BZ14:BZ18)</f>
        <v>801520</v>
      </c>
      <c r="CA19" s="75">
        <f>SUM(CA14:CA18)</f>
        <v>796185</v>
      </c>
      <c r="CB19" s="75">
        <f>SUM(CB14:CB18)</f>
        <v>800701</v>
      </c>
    </row>
    <row r="20" spans="1:80" s="84" customForma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</row>
    <row r="21" spans="1:80" s="84" customFormat="1" x14ac:dyDescent="0.2">
      <c r="A21" s="7" t="s">
        <v>194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13"/>
      <c r="CB21" s="13"/>
    </row>
    <row r="22" spans="1:80" s="84" customFormat="1" x14ac:dyDescent="0.2">
      <c r="A22" s="9" t="s">
        <v>213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89" t="s">
        <v>57</v>
      </c>
      <c r="AL22" s="89" t="s">
        <v>57</v>
      </c>
      <c r="AM22" s="89" t="s">
        <v>57</v>
      </c>
      <c r="AN22" s="89" t="s">
        <v>57</v>
      </c>
      <c r="AO22" s="89" t="s">
        <v>57</v>
      </c>
      <c r="AP22" s="89" t="s">
        <v>57</v>
      </c>
      <c r="AQ22" s="89" t="s">
        <v>57</v>
      </c>
      <c r="AR22" s="89" t="s">
        <v>57</v>
      </c>
      <c r="AS22" s="89" t="s">
        <v>57</v>
      </c>
      <c r="AT22" s="89" t="s">
        <v>57</v>
      </c>
      <c r="AU22" s="89" t="s">
        <v>57</v>
      </c>
      <c r="AV22" s="89" t="s">
        <v>57</v>
      </c>
      <c r="AW22" s="89" t="s">
        <v>57</v>
      </c>
      <c r="AX22" s="89" t="s">
        <v>57</v>
      </c>
      <c r="AY22" s="89" t="s">
        <v>57</v>
      </c>
      <c r="AZ22" s="89" t="s">
        <v>57</v>
      </c>
      <c r="BA22" s="89" t="s">
        <v>57</v>
      </c>
      <c r="BB22" s="89">
        <v>0</v>
      </c>
      <c r="BC22" s="89">
        <v>0</v>
      </c>
      <c r="BD22" s="89">
        <v>0</v>
      </c>
      <c r="BE22" s="89">
        <v>0</v>
      </c>
      <c r="BF22" s="86">
        <v>-136617</v>
      </c>
      <c r="BG22" s="78">
        <v>-41434</v>
      </c>
      <c r="BH22" s="78">
        <v>-31964</v>
      </c>
      <c r="BI22" s="78">
        <v>-237702</v>
      </c>
      <c r="BJ22" s="10">
        <v>-8176</v>
      </c>
      <c r="BK22" s="10">
        <v>-13854</v>
      </c>
      <c r="BL22" s="10">
        <v>-19528</v>
      </c>
      <c r="BM22" s="10">
        <v>-50076</v>
      </c>
      <c r="BN22" s="13">
        <v>0</v>
      </c>
      <c r="BO22" s="13">
        <v>-14123</v>
      </c>
      <c r="BP22" s="13">
        <v>-345011</v>
      </c>
      <c r="BQ22" s="13">
        <v>-6592</v>
      </c>
      <c r="BR22" s="13">
        <v>-2440</v>
      </c>
      <c r="BS22" s="13">
        <v>-22716</v>
      </c>
      <c r="BT22" s="13">
        <v>-96532</v>
      </c>
      <c r="BU22" s="13">
        <v>-85991</v>
      </c>
      <c r="BV22" s="13">
        <v>-301435</v>
      </c>
      <c r="BW22" s="13">
        <v>-59659</v>
      </c>
      <c r="BX22" s="13">
        <v>-26352</v>
      </c>
      <c r="BY22" s="13">
        <v>-315637</v>
      </c>
      <c r="BZ22" s="13">
        <v>-674719</v>
      </c>
      <c r="CA22" s="10">
        <v>-368751</v>
      </c>
      <c r="CB22" s="10">
        <v>-60140</v>
      </c>
    </row>
    <row r="23" spans="1:80" s="84" customFormat="1" ht="24" x14ac:dyDescent="0.25">
      <c r="A23" s="9" t="s">
        <v>58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89" t="s">
        <v>57</v>
      </c>
      <c r="AL23" s="89" t="s">
        <v>57</v>
      </c>
      <c r="AM23" s="89" t="s">
        <v>57</v>
      </c>
      <c r="AN23" s="89" t="s">
        <v>57</v>
      </c>
      <c r="AO23" s="89" t="s">
        <v>57</v>
      </c>
      <c r="AP23" s="89" t="s">
        <v>57</v>
      </c>
      <c r="AQ23" s="89" t="s">
        <v>57</v>
      </c>
      <c r="AR23" s="89" t="s">
        <v>57</v>
      </c>
      <c r="AS23" s="89" t="s">
        <v>57</v>
      </c>
      <c r="AT23" s="89" t="s">
        <v>57</v>
      </c>
      <c r="AU23" s="89" t="s">
        <v>57</v>
      </c>
      <c r="AV23" s="89" t="s">
        <v>57</v>
      </c>
      <c r="AW23" s="89" t="s">
        <v>57</v>
      </c>
      <c r="AX23" s="89" t="s">
        <v>57</v>
      </c>
      <c r="AY23" s="89" t="s">
        <v>57</v>
      </c>
      <c r="AZ23" s="89" t="s">
        <v>57</v>
      </c>
      <c r="BA23" s="89" t="s">
        <v>57</v>
      </c>
      <c r="BB23" s="89">
        <v>0</v>
      </c>
      <c r="BC23" s="89">
        <v>0</v>
      </c>
      <c r="BD23" s="89">
        <v>0</v>
      </c>
      <c r="BE23" s="89">
        <v>0</v>
      </c>
      <c r="BF23" s="86">
        <v>50696</v>
      </c>
      <c r="BG23" s="78">
        <v>129191</v>
      </c>
      <c r="BH23" s="78">
        <v>34030</v>
      </c>
      <c r="BI23" s="78">
        <v>326249</v>
      </c>
      <c r="BJ23" s="10">
        <v>6419</v>
      </c>
      <c r="BK23" s="10">
        <v>37190</v>
      </c>
      <c r="BL23" s="10">
        <v>6192</v>
      </c>
      <c r="BM23" s="10">
        <v>20772</v>
      </c>
      <c r="BN23" s="10">
        <v>44062</v>
      </c>
      <c r="BO23" s="10">
        <v>1698</v>
      </c>
      <c r="BP23" s="10">
        <v>0</v>
      </c>
      <c r="BQ23" s="10">
        <v>253589</v>
      </c>
      <c r="BR23" s="10">
        <v>112909</v>
      </c>
      <c r="BS23" s="10">
        <v>10760</v>
      </c>
      <c r="BT23" s="10">
        <v>34635</v>
      </c>
      <c r="BU23" s="10">
        <v>91617</v>
      </c>
      <c r="BV23" s="10">
        <v>57039</v>
      </c>
      <c r="BW23" s="10">
        <v>60761</v>
      </c>
      <c r="BX23" s="10">
        <v>38061</v>
      </c>
      <c r="BY23" s="10">
        <v>226901</v>
      </c>
      <c r="BZ23" s="10">
        <v>633959</v>
      </c>
      <c r="CA23" s="10">
        <v>385684</v>
      </c>
      <c r="CB23" s="10">
        <v>51268</v>
      </c>
    </row>
    <row r="24" spans="1:80" s="84" customFormat="1" x14ac:dyDescent="0.2">
      <c r="A24" s="15" t="s">
        <v>214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89" t="s">
        <v>57</v>
      </c>
      <c r="AL24" s="89" t="s">
        <v>57</v>
      </c>
      <c r="AM24" s="89" t="s">
        <v>57</v>
      </c>
      <c r="AN24" s="89" t="s">
        <v>57</v>
      </c>
      <c r="AO24" s="89" t="s">
        <v>57</v>
      </c>
      <c r="AP24" s="89" t="s">
        <v>57</v>
      </c>
      <c r="AQ24" s="89" t="s">
        <v>57</v>
      </c>
      <c r="AR24" s="89" t="s">
        <v>57</v>
      </c>
      <c r="AS24" s="89" t="s">
        <v>57</v>
      </c>
      <c r="AT24" s="89" t="s">
        <v>57</v>
      </c>
      <c r="AU24" s="89" t="s">
        <v>57</v>
      </c>
      <c r="AV24" s="89" t="s">
        <v>57</v>
      </c>
      <c r="AW24" s="89" t="s">
        <v>57</v>
      </c>
      <c r="AX24" s="89" t="s">
        <v>57</v>
      </c>
      <c r="AY24" s="89" t="s">
        <v>57</v>
      </c>
      <c r="AZ24" s="89" t="s">
        <v>57</v>
      </c>
      <c r="BA24" s="89" t="s">
        <v>57</v>
      </c>
      <c r="BB24" s="89">
        <v>0</v>
      </c>
      <c r="BC24" s="89">
        <v>0</v>
      </c>
      <c r="BD24" s="89">
        <v>0</v>
      </c>
      <c r="BE24" s="89">
        <v>0</v>
      </c>
      <c r="BF24" s="86">
        <v>-1241637</v>
      </c>
      <c r="BG24" s="78">
        <v>-1605503</v>
      </c>
      <c r="BH24" s="78">
        <v>-1020098</v>
      </c>
      <c r="BI24" s="78">
        <v>-540552</v>
      </c>
      <c r="BJ24" s="10">
        <v>-1561888</v>
      </c>
      <c r="BK24" s="10">
        <v>-240723</v>
      </c>
      <c r="BL24" s="10">
        <v>-708177</v>
      </c>
      <c r="BM24" s="10">
        <v>-979849</v>
      </c>
      <c r="BN24" s="10">
        <v>-2253642</v>
      </c>
      <c r="BO24" s="10">
        <v>-593896</v>
      </c>
      <c r="BP24" s="10">
        <v>-2722515</v>
      </c>
      <c r="BQ24" s="10">
        <v>-478809</v>
      </c>
      <c r="BR24" s="10">
        <v>-1679787</v>
      </c>
      <c r="BS24" s="10">
        <v>-3714530</v>
      </c>
      <c r="BT24" s="10">
        <v>-1653753</v>
      </c>
      <c r="BU24" s="10">
        <v>-1565130</v>
      </c>
      <c r="BV24" s="10">
        <v>-3856630</v>
      </c>
      <c r="BW24" s="10">
        <v>-2907125</v>
      </c>
      <c r="BX24" s="10">
        <v>-4172267</v>
      </c>
      <c r="BY24" s="10">
        <v>-8257376</v>
      </c>
      <c r="BZ24" s="10">
        <v>-1013049</v>
      </c>
      <c r="CA24" s="10">
        <v>-3126449</v>
      </c>
      <c r="CB24" s="10">
        <v>-1376092</v>
      </c>
    </row>
    <row r="25" spans="1:80" s="84" customFormat="1" x14ac:dyDescent="0.2">
      <c r="A25" s="15" t="s">
        <v>197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89" t="s">
        <v>57</v>
      </c>
      <c r="AL25" s="89" t="s">
        <v>57</v>
      </c>
      <c r="AM25" s="89" t="s">
        <v>57</v>
      </c>
      <c r="AN25" s="89" t="s">
        <v>57</v>
      </c>
      <c r="AO25" s="89" t="s">
        <v>57</v>
      </c>
      <c r="AP25" s="89" t="s">
        <v>57</v>
      </c>
      <c r="AQ25" s="89" t="s">
        <v>57</v>
      </c>
      <c r="AR25" s="89" t="s">
        <v>57</v>
      </c>
      <c r="AS25" s="89" t="s">
        <v>57</v>
      </c>
      <c r="AT25" s="89" t="s">
        <v>57</v>
      </c>
      <c r="AU25" s="89" t="s">
        <v>57</v>
      </c>
      <c r="AV25" s="89" t="s">
        <v>57</v>
      </c>
      <c r="AW25" s="89" t="s">
        <v>57</v>
      </c>
      <c r="AX25" s="89" t="s">
        <v>57</v>
      </c>
      <c r="AY25" s="89" t="s">
        <v>57</v>
      </c>
      <c r="AZ25" s="89" t="s">
        <v>57</v>
      </c>
      <c r="BA25" s="89" t="s">
        <v>57</v>
      </c>
      <c r="BB25" s="89">
        <v>0</v>
      </c>
      <c r="BC25" s="89">
        <v>0</v>
      </c>
      <c r="BD25" s="89">
        <v>0</v>
      </c>
      <c r="BE25" s="89">
        <v>0</v>
      </c>
      <c r="BF25" s="86">
        <v>735000</v>
      </c>
      <c r="BG25" s="78">
        <v>1492470</v>
      </c>
      <c r="BH25" s="78">
        <v>194622</v>
      </c>
      <c r="BI25" s="78">
        <v>532254</v>
      </c>
      <c r="BJ25" s="10">
        <v>1001787</v>
      </c>
      <c r="BK25" s="10">
        <v>119129</v>
      </c>
      <c r="BL25" s="10">
        <v>593379</v>
      </c>
      <c r="BM25" s="10">
        <v>1350248</v>
      </c>
      <c r="BN25" s="10">
        <v>1046546</v>
      </c>
      <c r="BO25" s="10">
        <v>1038355</v>
      </c>
      <c r="BP25" s="10">
        <v>1485551</v>
      </c>
      <c r="BQ25" s="10">
        <v>539948</v>
      </c>
      <c r="BR25" s="10">
        <v>1271215</v>
      </c>
      <c r="BS25" s="10">
        <v>794235</v>
      </c>
      <c r="BT25" s="10">
        <v>1883994</v>
      </c>
      <c r="BU25" s="10">
        <v>1842511</v>
      </c>
      <c r="BV25" s="10">
        <v>861932</v>
      </c>
      <c r="BW25" s="10">
        <v>3212641</v>
      </c>
      <c r="BX25" s="10">
        <v>3349069</v>
      </c>
      <c r="BY25" s="10">
        <v>7750521</v>
      </c>
      <c r="BZ25" s="10">
        <v>2349039</v>
      </c>
      <c r="CA25" s="11">
        <v>2440088</v>
      </c>
      <c r="CB25" s="11">
        <v>1782008</v>
      </c>
    </row>
    <row r="26" spans="1:80" s="84" customFormat="1" x14ac:dyDescent="0.2">
      <c r="A26" s="8" t="s">
        <v>215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78">
        <v>-97392</v>
      </c>
      <c r="AL26" s="78">
        <v>-123132</v>
      </c>
      <c r="AM26" s="78">
        <v>-188008</v>
      </c>
      <c r="AN26" s="78">
        <v>-255561</v>
      </c>
      <c r="AO26" s="78">
        <v>-83459</v>
      </c>
      <c r="AP26" s="78">
        <v>-118563</v>
      </c>
      <c r="AQ26" s="78">
        <v>-108683</v>
      </c>
      <c r="AR26" s="78">
        <v>-212317</v>
      </c>
      <c r="AS26" s="78">
        <v>-213571</v>
      </c>
      <c r="AT26" s="78">
        <v>-224436</v>
      </c>
      <c r="AU26" s="78">
        <v>-235515</v>
      </c>
      <c r="AV26" s="78">
        <v>-289049</v>
      </c>
      <c r="AW26" s="78">
        <v>-481812</v>
      </c>
      <c r="AX26" s="78">
        <v>-578185</v>
      </c>
      <c r="AY26" s="78">
        <v>-933138</v>
      </c>
      <c r="AZ26" s="78">
        <v>-756317</v>
      </c>
      <c r="BA26" s="78">
        <v>-489562</v>
      </c>
      <c r="BB26" s="78">
        <v>-613459</v>
      </c>
      <c r="BC26" s="78">
        <v>-626325</v>
      </c>
      <c r="BD26" s="78">
        <v>-691170</v>
      </c>
      <c r="BE26" s="78">
        <v>-410945</v>
      </c>
      <c r="BF26" s="13">
        <v>-370924</v>
      </c>
      <c r="BG26" s="13">
        <v>-534454</v>
      </c>
      <c r="BH26" s="13">
        <v>-477782</v>
      </c>
      <c r="BI26" s="13">
        <v>-425093</v>
      </c>
      <c r="BJ26" s="11">
        <v>-328961</v>
      </c>
      <c r="BK26" s="11">
        <v>-824065</v>
      </c>
      <c r="BL26" s="11">
        <v>-387652</v>
      </c>
      <c r="BM26" s="11">
        <v>-328885</v>
      </c>
      <c r="BN26" s="11">
        <v>-664999</v>
      </c>
      <c r="BO26" s="11">
        <v>-731897</v>
      </c>
      <c r="BP26" s="11">
        <v>-1766133</v>
      </c>
      <c r="BQ26" s="11">
        <v>-2087988</v>
      </c>
      <c r="BR26" s="11">
        <v>-690011</v>
      </c>
      <c r="BS26" s="11">
        <v>-675430</v>
      </c>
      <c r="BT26" s="11">
        <v>-988017</v>
      </c>
      <c r="BU26" s="11">
        <v>-1766817</v>
      </c>
      <c r="BV26" s="11">
        <v>-1013928</v>
      </c>
      <c r="BW26" s="11">
        <v>-1009494</v>
      </c>
      <c r="BX26" s="11">
        <v>-2144167</v>
      </c>
      <c r="BY26" s="11">
        <v>-2004517</v>
      </c>
      <c r="BZ26" s="11">
        <v>-1327401</v>
      </c>
      <c r="CA26" s="11">
        <v>-1732373</v>
      </c>
      <c r="CB26" s="11">
        <v>-2253086</v>
      </c>
    </row>
    <row r="27" spans="1:80" s="84" customFormat="1" x14ac:dyDescent="0.2">
      <c r="A27" s="8" t="s">
        <v>216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78">
        <v>-17927</v>
      </c>
      <c r="AL27" s="78">
        <v>-14580</v>
      </c>
      <c r="AM27" s="78">
        <v>-14914</v>
      </c>
      <c r="AN27" s="78">
        <v>-9414</v>
      </c>
      <c r="AO27" s="78">
        <v>-6517</v>
      </c>
      <c r="AP27" s="78">
        <v>-1364</v>
      </c>
      <c r="AQ27" s="78">
        <v>-9948</v>
      </c>
      <c r="AR27" s="78">
        <v>-14682</v>
      </c>
      <c r="AS27" s="78">
        <v>-23291</v>
      </c>
      <c r="AT27" s="78">
        <v>-9935</v>
      </c>
      <c r="AU27" s="78">
        <v>-6633</v>
      </c>
      <c r="AV27" s="78">
        <v>-10088</v>
      </c>
      <c r="AW27" s="78">
        <v>-2728</v>
      </c>
      <c r="AX27" s="78">
        <v>-21169</v>
      </c>
      <c r="AY27" s="78">
        <v>-15843</v>
      </c>
      <c r="AZ27" s="78">
        <v>-13545</v>
      </c>
      <c r="BA27" s="78">
        <v>-35172</v>
      </c>
      <c r="BB27" s="78">
        <v>-17177</v>
      </c>
      <c r="BC27" s="78">
        <v>-11951</v>
      </c>
      <c r="BD27" s="78">
        <v>-7217</v>
      </c>
      <c r="BE27" s="78">
        <v>-7410</v>
      </c>
      <c r="BF27" s="13">
        <v>-4827</v>
      </c>
      <c r="BG27" s="13">
        <v>-408</v>
      </c>
      <c r="BH27" s="13">
        <v>-4582</v>
      </c>
      <c r="BI27" s="13">
        <v>0</v>
      </c>
      <c r="BJ27" s="11">
        <v>-254</v>
      </c>
      <c r="BK27" s="11">
        <v>-5085</v>
      </c>
      <c r="BL27" s="11">
        <v>-630</v>
      </c>
      <c r="BM27" s="11">
        <v>-5305</v>
      </c>
      <c r="BN27" s="11">
        <v>-1222</v>
      </c>
      <c r="BO27" s="13">
        <v>-524</v>
      </c>
      <c r="BP27" s="13">
        <v>-4929</v>
      </c>
      <c r="BQ27" s="13">
        <v>-3258</v>
      </c>
      <c r="BR27" s="13">
        <v>-3666</v>
      </c>
      <c r="BS27" s="13">
        <v>-2616</v>
      </c>
      <c r="BT27" s="13">
        <v>-498</v>
      </c>
      <c r="BU27" s="13">
        <v>-2415</v>
      </c>
      <c r="BV27" s="13">
        <v>-4086</v>
      </c>
      <c r="BW27" s="13">
        <v>-2003</v>
      </c>
      <c r="BX27" s="13">
        <v>-2349</v>
      </c>
      <c r="BY27" s="13">
        <v>-1062</v>
      </c>
      <c r="BZ27" s="13">
        <v>-517</v>
      </c>
      <c r="CA27" s="13">
        <v>-60</v>
      </c>
      <c r="CB27" s="13">
        <v>0</v>
      </c>
    </row>
    <row r="28" spans="1:80" s="84" customFormat="1" x14ac:dyDescent="0.2">
      <c r="A28" s="8" t="s">
        <v>217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13"/>
      <c r="BG28" s="13"/>
      <c r="BH28" s="13"/>
      <c r="BI28" s="13"/>
      <c r="BJ28" s="11"/>
      <c r="BK28" s="11"/>
      <c r="BL28" s="11"/>
      <c r="BM28" s="11"/>
      <c r="BN28" s="11"/>
      <c r="BO28" s="13"/>
      <c r="BP28" s="13">
        <v>-11750</v>
      </c>
      <c r="BQ28" s="13">
        <v>0</v>
      </c>
      <c r="BR28" s="13"/>
      <c r="BS28" s="13">
        <v>0</v>
      </c>
      <c r="BT28" s="13"/>
      <c r="BU28" s="13"/>
      <c r="BV28" s="13"/>
      <c r="BW28" s="13"/>
      <c r="BX28" s="13"/>
      <c r="BY28" s="13"/>
      <c r="BZ28" s="13"/>
      <c r="CA28" s="13">
        <v>0</v>
      </c>
      <c r="CB28" s="13">
        <v>0</v>
      </c>
    </row>
    <row r="29" spans="1:80" s="84" customFormat="1" x14ac:dyDescent="0.2">
      <c r="A29" s="8" t="s">
        <v>182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13"/>
      <c r="BG29" s="13"/>
      <c r="BH29" s="13"/>
      <c r="BI29" s="13"/>
      <c r="BJ29" s="11"/>
      <c r="BK29" s="11"/>
      <c r="BL29" s="11"/>
      <c r="BM29" s="11"/>
      <c r="BN29" s="11"/>
      <c r="BO29" s="13"/>
      <c r="BP29" s="13"/>
      <c r="BQ29" s="13">
        <v>6798</v>
      </c>
      <c r="BR29" s="13"/>
      <c r="BS29" s="13">
        <v>0</v>
      </c>
      <c r="BT29" s="13">
        <v>4852</v>
      </c>
      <c r="BU29" s="13">
        <v>0</v>
      </c>
      <c r="BV29" s="13">
        <v>0</v>
      </c>
      <c r="BW29" s="13">
        <v>6325</v>
      </c>
      <c r="BX29" s="13">
        <v>0</v>
      </c>
      <c r="BY29" s="13">
        <v>0</v>
      </c>
      <c r="BZ29" s="13">
        <v>0</v>
      </c>
      <c r="CA29" s="13">
        <v>0</v>
      </c>
      <c r="CB29" s="13">
        <v>0</v>
      </c>
    </row>
    <row r="30" spans="1:80" s="84" customFormat="1" x14ac:dyDescent="0.2">
      <c r="A30" s="8" t="s">
        <v>218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16" t="s">
        <v>9</v>
      </c>
      <c r="AL30" s="16" t="s">
        <v>10</v>
      </c>
      <c r="AM30" s="16">
        <v>-61391</v>
      </c>
      <c r="AN30" s="16" t="s">
        <v>10</v>
      </c>
      <c r="AO30" s="16">
        <v>-14641</v>
      </c>
      <c r="AP30" s="16">
        <v>-1123</v>
      </c>
      <c r="AQ30" s="16" t="s">
        <v>10</v>
      </c>
      <c r="AR30" s="16" t="s">
        <v>10</v>
      </c>
      <c r="AS30" s="16" t="s">
        <v>10</v>
      </c>
      <c r="AT30" s="16" t="s">
        <v>10</v>
      </c>
      <c r="AU30" s="16">
        <v>-9265</v>
      </c>
      <c r="AV30" s="16" t="s">
        <v>10</v>
      </c>
      <c r="AW30" s="16" t="s">
        <v>10</v>
      </c>
      <c r="AX30" s="16" t="s">
        <v>10</v>
      </c>
      <c r="AY30" s="16" t="s">
        <v>59</v>
      </c>
      <c r="AZ30" s="16" t="s">
        <v>59</v>
      </c>
      <c r="BA30" s="16" t="s">
        <v>59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3">
        <v>0</v>
      </c>
      <c r="BI30" s="16">
        <v>-14425</v>
      </c>
      <c r="BJ30" s="12">
        <v>-1402</v>
      </c>
      <c r="BK30" s="13">
        <v>0</v>
      </c>
      <c r="BL30" s="13">
        <v>0</v>
      </c>
      <c r="BM30" s="12">
        <v>-1287</v>
      </c>
      <c r="BN30" s="13">
        <v>0</v>
      </c>
      <c r="BO30" s="13">
        <v>0</v>
      </c>
      <c r="BP30" s="13">
        <v>0</v>
      </c>
      <c r="BQ30" s="13">
        <v>-24646</v>
      </c>
      <c r="BR30" s="13">
        <v>-98739</v>
      </c>
      <c r="BS30" s="13"/>
      <c r="BT30" s="13"/>
      <c r="BU30" s="13">
        <v>-112196</v>
      </c>
      <c r="BV30" s="13">
        <v>0</v>
      </c>
      <c r="BW30" s="13">
        <v>0</v>
      </c>
      <c r="BX30" s="13">
        <v>-78940</v>
      </c>
      <c r="BY30" s="13">
        <v>0</v>
      </c>
      <c r="BZ30" s="13">
        <v>-275</v>
      </c>
      <c r="CA30" s="13">
        <v>0</v>
      </c>
      <c r="CB30" s="13">
        <v>-543</v>
      </c>
    </row>
    <row r="31" spans="1:80" s="84" customFormat="1" x14ac:dyDescent="0.2">
      <c r="A31" s="9" t="s">
        <v>219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0">
        <v>36237</v>
      </c>
      <c r="AL31" s="90">
        <v>-8416</v>
      </c>
      <c r="AM31" s="90">
        <v>7553</v>
      </c>
      <c r="AN31" s="90">
        <v>15140</v>
      </c>
      <c r="AO31" s="90">
        <v>46822</v>
      </c>
      <c r="AP31" s="90">
        <v>13348</v>
      </c>
      <c r="AQ31" s="90">
        <v>2654</v>
      </c>
      <c r="AR31" s="90">
        <v>9526</v>
      </c>
      <c r="AS31" s="90">
        <v>27383</v>
      </c>
      <c r="AT31" s="90">
        <v>11486</v>
      </c>
      <c r="AU31" s="90">
        <v>41656</v>
      </c>
      <c r="AV31" s="90">
        <v>10351</v>
      </c>
      <c r="AW31" s="90">
        <v>24397</v>
      </c>
      <c r="AX31" s="90">
        <v>2676</v>
      </c>
      <c r="AY31" s="90">
        <v>2422</v>
      </c>
      <c r="AZ31" s="90">
        <v>4271</v>
      </c>
      <c r="BA31" s="90">
        <v>250430</v>
      </c>
      <c r="BB31" s="90">
        <v>254050</v>
      </c>
      <c r="BC31" s="90">
        <v>5004</v>
      </c>
      <c r="BD31" s="90">
        <v>418956</v>
      </c>
      <c r="BE31" s="90">
        <v>10182</v>
      </c>
      <c r="BF31" s="90">
        <v>10738</v>
      </c>
      <c r="BG31" s="90">
        <v>13925</v>
      </c>
      <c r="BH31" s="13">
        <v>312507</v>
      </c>
      <c r="BI31" s="13">
        <v>60992</v>
      </c>
      <c r="BJ31" s="11">
        <v>3290</v>
      </c>
      <c r="BK31" s="11">
        <v>2349</v>
      </c>
      <c r="BL31" s="11">
        <v>609</v>
      </c>
      <c r="BM31" s="11">
        <v>5450</v>
      </c>
      <c r="BN31" s="11">
        <v>459</v>
      </c>
      <c r="BO31" s="11">
        <v>38</v>
      </c>
      <c r="BP31" s="11">
        <v>3041</v>
      </c>
      <c r="BQ31" s="11">
        <v>4199</v>
      </c>
      <c r="BR31" s="11">
        <v>7941</v>
      </c>
      <c r="BS31" s="13">
        <v>192760</v>
      </c>
      <c r="BT31" s="13">
        <v>5898</v>
      </c>
      <c r="BU31" s="13">
        <v>31859</v>
      </c>
      <c r="BV31" s="13">
        <v>18580</v>
      </c>
      <c r="BW31" s="13">
        <v>17794</v>
      </c>
      <c r="BX31" s="13">
        <v>13892</v>
      </c>
      <c r="BY31" s="13">
        <v>14549</v>
      </c>
      <c r="BZ31" s="13">
        <v>105</v>
      </c>
      <c r="CA31" s="13">
        <v>5</v>
      </c>
      <c r="CB31" s="13">
        <v>3480</v>
      </c>
    </row>
    <row r="32" spans="1:80" s="84" customFormat="1" x14ac:dyDescent="0.2">
      <c r="A32" s="9" t="s">
        <v>220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0">
        <v>0</v>
      </c>
      <c r="AL32" s="90">
        <v>0</v>
      </c>
      <c r="AM32" s="90">
        <v>0</v>
      </c>
      <c r="AN32" s="90">
        <v>0</v>
      </c>
      <c r="AO32" s="90">
        <v>0</v>
      </c>
      <c r="AP32" s="90">
        <v>0</v>
      </c>
      <c r="AQ32" s="90">
        <v>0</v>
      </c>
      <c r="AR32" s="90">
        <v>0</v>
      </c>
      <c r="AS32" s="90">
        <v>0</v>
      </c>
      <c r="AT32" s="90">
        <v>0</v>
      </c>
      <c r="AU32" s="90">
        <v>0</v>
      </c>
      <c r="AV32" s="90">
        <v>0</v>
      </c>
      <c r="AW32" s="90">
        <v>0</v>
      </c>
      <c r="AX32" s="90">
        <v>0</v>
      </c>
      <c r="AY32" s="90">
        <v>0</v>
      </c>
      <c r="AZ32" s="90">
        <v>0</v>
      </c>
      <c r="BA32" s="90">
        <v>0</v>
      </c>
      <c r="BB32" s="90">
        <v>0</v>
      </c>
      <c r="BC32" s="90">
        <v>0</v>
      </c>
      <c r="BD32" s="91">
        <v>0</v>
      </c>
      <c r="BE32" s="90">
        <v>0</v>
      </c>
      <c r="BF32" s="90">
        <v>0</v>
      </c>
      <c r="BG32" s="90">
        <v>0</v>
      </c>
      <c r="BH32" s="13">
        <v>0</v>
      </c>
      <c r="BI32" s="13">
        <v>-45503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1">
        <v>0</v>
      </c>
      <c r="CB32" s="11">
        <v>0</v>
      </c>
    </row>
    <row r="33" spans="1:80" s="84" customFormat="1" x14ac:dyDescent="0.2">
      <c r="A33" s="8" t="s">
        <v>11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14">
        <v>0</v>
      </c>
      <c r="BE33" s="2">
        <v>0</v>
      </c>
      <c r="BF33" s="2">
        <v>0</v>
      </c>
      <c r="BG33" s="2">
        <v>0</v>
      </c>
      <c r="BH33" s="13">
        <v>0</v>
      </c>
      <c r="BI33" s="13">
        <v>49941</v>
      </c>
      <c r="BJ33" s="13">
        <v>0</v>
      </c>
      <c r="BK33" s="11">
        <v>26529</v>
      </c>
      <c r="BL33" s="11">
        <v>76306</v>
      </c>
      <c r="BM33" s="11">
        <v>148700</v>
      </c>
      <c r="BN33" s="11">
        <v>4140</v>
      </c>
      <c r="BO33" s="11">
        <v>53615</v>
      </c>
      <c r="BP33" s="11">
        <v>11428</v>
      </c>
      <c r="BQ33" s="11">
        <v>200784</v>
      </c>
      <c r="BR33" s="11">
        <v>34974</v>
      </c>
      <c r="BS33" s="11">
        <v>67005</v>
      </c>
      <c r="BT33" s="11">
        <v>0</v>
      </c>
      <c r="BU33" s="11">
        <v>32941</v>
      </c>
      <c r="BV33" s="11">
        <v>18644</v>
      </c>
      <c r="BW33" s="11">
        <v>14656</v>
      </c>
      <c r="BX33" s="11">
        <v>0</v>
      </c>
      <c r="BY33" s="11">
        <v>0</v>
      </c>
      <c r="BZ33" s="11">
        <v>0</v>
      </c>
      <c r="CA33" s="13"/>
      <c r="CB33" s="13"/>
    </row>
    <row r="34" spans="1:80" s="84" customFormat="1" x14ac:dyDescent="0.2">
      <c r="A34" s="8" t="s">
        <v>12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78">
        <v>16623</v>
      </c>
      <c r="AL34" s="78">
        <v>46388</v>
      </c>
      <c r="AM34" s="78">
        <v>-12721</v>
      </c>
      <c r="AN34" s="78">
        <v>7305</v>
      </c>
      <c r="AO34" s="78">
        <v>30961</v>
      </c>
      <c r="AP34" s="78">
        <v>20879</v>
      </c>
      <c r="AQ34" s="78">
        <v>-43749</v>
      </c>
      <c r="AR34" s="78">
        <v>54418</v>
      </c>
      <c r="AS34" s="78">
        <v>-89298</v>
      </c>
      <c r="AT34" s="78">
        <v>7770</v>
      </c>
      <c r="AU34" s="78">
        <v>122557</v>
      </c>
      <c r="AV34" s="78">
        <v>28246</v>
      </c>
      <c r="AW34" s="78">
        <v>23390</v>
      </c>
      <c r="AX34" s="78">
        <v>-629</v>
      </c>
      <c r="AY34" s="78">
        <v>341</v>
      </c>
      <c r="AZ34" s="78">
        <v>1499</v>
      </c>
      <c r="BA34" s="78">
        <v>33403</v>
      </c>
      <c r="BB34" s="78">
        <v>53942</v>
      </c>
      <c r="BC34" s="78">
        <v>9419</v>
      </c>
      <c r="BD34" s="92">
        <v>0</v>
      </c>
      <c r="BE34" s="78">
        <v>26732</v>
      </c>
      <c r="BF34" s="78">
        <v>4802</v>
      </c>
      <c r="BG34" s="90">
        <v>0</v>
      </c>
      <c r="BH34" s="13">
        <v>0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</row>
    <row r="35" spans="1:80" s="84" customFormat="1" x14ac:dyDescent="0.2">
      <c r="A35" s="8" t="s">
        <v>13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78">
        <v>-21617</v>
      </c>
      <c r="AL35" s="78">
        <v>-1527</v>
      </c>
      <c r="AM35" s="78">
        <v>-2852</v>
      </c>
      <c r="AN35" s="78">
        <v>-5225</v>
      </c>
      <c r="AO35" s="78">
        <v>-248498</v>
      </c>
      <c r="AP35" s="78">
        <v>-267084</v>
      </c>
      <c r="AQ35" s="78">
        <v>-443617</v>
      </c>
      <c r="AR35" s="78">
        <v>-434075</v>
      </c>
      <c r="AS35" s="78">
        <v>-852848</v>
      </c>
      <c r="AT35" s="78">
        <v>-657899</v>
      </c>
      <c r="AU35" s="78">
        <v>-551419</v>
      </c>
      <c r="AV35" s="78">
        <v>-545714</v>
      </c>
      <c r="AW35" s="78">
        <v>-657227</v>
      </c>
      <c r="AX35" s="78">
        <v>-29558</v>
      </c>
      <c r="AY35" s="78">
        <v>-348960</v>
      </c>
      <c r="AZ35" s="78">
        <v>-504852</v>
      </c>
      <c r="BA35" s="78">
        <v>-33902</v>
      </c>
      <c r="BB35" s="78">
        <v>-547657</v>
      </c>
      <c r="BC35" s="78">
        <v>-95813</v>
      </c>
      <c r="BD35" s="78">
        <v>-99668</v>
      </c>
      <c r="BE35" s="78">
        <v>-86233</v>
      </c>
      <c r="BF35" s="16" t="s">
        <v>57</v>
      </c>
      <c r="BG35" s="90">
        <v>0</v>
      </c>
      <c r="BH35" s="13">
        <v>0</v>
      </c>
      <c r="BI35" s="13">
        <v>0</v>
      </c>
      <c r="BJ35" s="13">
        <v>0</v>
      </c>
      <c r="BK35" s="13">
        <v>0</v>
      </c>
      <c r="BL35" s="13">
        <v>0</v>
      </c>
      <c r="BM35" s="13">
        <v>0</v>
      </c>
      <c r="BN35" s="13">
        <v>0</v>
      </c>
      <c r="BO35" s="13">
        <v>0</v>
      </c>
      <c r="BP35" s="13">
        <v>0</v>
      </c>
      <c r="BQ35" s="13">
        <v>0</v>
      </c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</row>
    <row r="36" spans="1:80" s="84" customFormat="1" x14ac:dyDescent="0.2">
      <c r="A36" s="8" t="s">
        <v>14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78">
        <v>9357</v>
      </c>
      <c r="AL36" s="78">
        <v>18966</v>
      </c>
      <c r="AM36" s="78">
        <v>1215</v>
      </c>
      <c r="AN36" s="78">
        <v>5518</v>
      </c>
      <c r="AO36" s="78">
        <v>13546</v>
      </c>
      <c r="AP36" s="78">
        <v>329011</v>
      </c>
      <c r="AQ36" s="78">
        <v>263582</v>
      </c>
      <c r="AR36" s="78">
        <v>455712</v>
      </c>
      <c r="AS36" s="78">
        <v>554208</v>
      </c>
      <c r="AT36" s="78">
        <v>723215</v>
      </c>
      <c r="AU36" s="78">
        <v>575380</v>
      </c>
      <c r="AV36" s="78">
        <v>642266</v>
      </c>
      <c r="AW36" s="78">
        <v>841320</v>
      </c>
      <c r="AX36" s="78">
        <v>207881</v>
      </c>
      <c r="AY36" s="78">
        <v>151794</v>
      </c>
      <c r="AZ36" s="78">
        <v>669489</v>
      </c>
      <c r="BA36" s="78">
        <v>146604</v>
      </c>
      <c r="BB36" s="78">
        <v>22449</v>
      </c>
      <c r="BC36" s="78">
        <v>139989</v>
      </c>
      <c r="BD36" s="78">
        <v>9871</v>
      </c>
      <c r="BE36" s="78">
        <v>14200</v>
      </c>
      <c r="BF36" s="16" t="s">
        <v>57</v>
      </c>
      <c r="BG36" s="90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</row>
    <row r="37" spans="1:80" s="84" customFormat="1" x14ac:dyDescent="0.2">
      <c r="A37" s="8" t="s">
        <v>15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93" t="s">
        <v>10</v>
      </c>
      <c r="AL37" s="93" t="s">
        <v>10</v>
      </c>
      <c r="AM37" s="93" t="s">
        <v>10</v>
      </c>
      <c r="AN37" s="93" t="s">
        <v>10</v>
      </c>
      <c r="AO37" s="93" t="s">
        <v>10</v>
      </c>
      <c r="AP37" s="93" t="s">
        <v>10</v>
      </c>
      <c r="AQ37" s="93" t="s">
        <v>10</v>
      </c>
      <c r="AR37" s="93" t="s">
        <v>10</v>
      </c>
      <c r="AS37" s="93" t="s">
        <v>10</v>
      </c>
      <c r="AT37" s="93">
        <v>1204</v>
      </c>
      <c r="AU37" s="93" t="s">
        <v>9</v>
      </c>
      <c r="AV37" s="93" t="s">
        <v>59</v>
      </c>
      <c r="AW37" s="93" t="s">
        <v>59</v>
      </c>
      <c r="AX37" s="93">
        <v>3083</v>
      </c>
      <c r="AY37" s="93" t="s">
        <v>10</v>
      </c>
      <c r="AZ37" s="93" t="s">
        <v>10</v>
      </c>
      <c r="BA37" s="93" t="s">
        <v>10</v>
      </c>
      <c r="BB37" s="93">
        <v>0</v>
      </c>
      <c r="BC37" s="93">
        <v>0</v>
      </c>
      <c r="BD37" s="93">
        <v>0</v>
      </c>
      <c r="BE37" s="93">
        <v>0</v>
      </c>
      <c r="BF37" s="93">
        <v>0</v>
      </c>
      <c r="BG37" s="90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</row>
    <row r="38" spans="1:80" s="84" customFormat="1" x14ac:dyDescent="0.2">
      <c r="A38" s="15" t="s">
        <v>201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93" t="s">
        <v>10</v>
      </c>
      <c r="AL38" s="93" t="s">
        <v>10</v>
      </c>
      <c r="AM38" s="93" t="s">
        <v>10</v>
      </c>
      <c r="AN38" s="93" t="s">
        <v>10</v>
      </c>
      <c r="AO38" s="93">
        <v>-6799</v>
      </c>
      <c r="AP38" s="93" t="s">
        <v>10</v>
      </c>
      <c r="AQ38" s="93" t="s">
        <v>10</v>
      </c>
      <c r="AR38" s="93" t="s">
        <v>10</v>
      </c>
      <c r="AS38" s="93">
        <v>-936</v>
      </c>
      <c r="AT38" s="93" t="s">
        <v>10</v>
      </c>
      <c r="AU38" s="93">
        <v>-248</v>
      </c>
      <c r="AV38" s="93">
        <v>-49</v>
      </c>
      <c r="AW38" s="93" t="s">
        <v>10</v>
      </c>
      <c r="AX38" s="93" t="s">
        <v>10</v>
      </c>
      <c r="AY38" s="93" t="s">
        <v>59</v>
      </c>
      <c r="AZ38" s="93" t="s">
        <v>59</v>
      </c>
      <c r="BA38" s="93" t="s">
        <v>10</v>
      </c>
      <c r="BB38" s="93">
        <v>0</v>
      </c>
      <c r="BC38" s="93">
        <v>0</v>
      </c>
      <c r="BD38" s="93">
        <v>0</v>
      </c>
      <c r="BE38" s="93">
        <v>0</v>
      </c>
      <c r="BF38" s="93">
        <v>0</v>
      </c>
      <c r="BG38" s="90">
        <v>-5549</v>
      </c>
      <c r="BH38" s="13">
        <v>0</v>
      </c>
      <c r="BI38" s="13">
        <v>0</v>
      </c>
      <c r="BJ38" s="13">
        <v>0</v>
      </c>
      <c r="BK38" s="13">
        <v>0</v>
      </c>
      <c r="BL38" s="11">
        <v>-3065</v>
      </c>
      <c r="BM38" s="13">
        <v>0</v>
      </c>
      <c r="BN38" s="13">
        <v>0</v>
      </c>
      <c r="BO38" s="13">
        <v>0</v>
      </c>
      <c r="BP38" s="13">
        <v>-223</v>
      </c>
      <c r="BQ38" s="13">
        <v>0</v>
      </c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</row>
    <row r="39" spans="1:80" s="84" customFormat="1" x14ac:dyDescent="0.2">
      <c r="A39" s="15" t="s">
        <v>179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93" t="s">
        <v>10</v>
      </c>
      <c r="AL39" s="93" t="s">
        <v>10</v>
      </c>
      <c r="AM39" s="93" t="s">
        <v>10</v>
      </c>
      <c r="AN39" s="93" t="s">
        <v>10</v>
      </c>
      <c r="AO39" s="93" t="s">
        <v>10</v>
      </c>
      <c r="AP39" s="93" t="s">
        <v>10</v>
      </c>
      <c r="AQ39" s="93" t="s">
        <v>10</v>
      </c>
      <c r="AR39" s="93" t="s">
        <v>10</v>
      </c>
      <c r="AS39" s="93" t="s">
        <v>10</v>
      </c>
      <c r="AT39" s="93" t="s">
        <v>10</v>
      </c>
      <c r="AU39" s="93" t="s">
        <v>10</v>
      </c>
      <c r="AV39" s="93" t="s">
        <v>10</v>
      </c>
      <c r="AW39" s="93" t="s">
        <v>10</v>
      </c>
      <c r="AX39" s="93" t="s">
        <v>10</v>
      </c>
      <c r="AY39" s="93" t="s">
        <v>10</v>
      </c>
      <c r="AZ39" s="93" t="s">
        <v>10</v>
      </c>
      <c r="BA39" s="93" t="s">
        <v>10</v>
      </c>
      <c r="BB39" s="93">
        <v>0</v>
      </c>
      <c r="BC39" s="93">
        <v>0</v>
      </c>
      <c r="BD39" s="93">
        <v>0</v>
      </c>
      <c r="BE39" s="93">
        <v>0</v>
      </c>
      <c r="BF39" s="93">
        <v>0</v>
      </c>
      <c r="BG39" s="90">
        <v>0</v>
      </c>
      <c r="BH39" s="13">
        <v>0</v>
      </c>
      <c r="BI39" s="13">
        <v>0</v>
      </c>
      <c r="BJ39" s="13">
        <v>0</v>
      </c>
      <c r="BK39" s="13">
        <v>0</v>
      </c>
      <c r="BL39" s="11">
        <v>86049</v>
      </c>
      <c r="BM39" s="11">
        <v>76716</v>
      </c>
      <c r="BN39" s="13">
        <v>0</v>
      </c>
      <c r="BO39" s="13">
        <v>0</v>
      </c>
      <c r="BP39" s="13">
        <v>0</v>
      </c>
      <c r="BQ39" s="13">
        <v>0</v>
      </c>
      <c r="BR39" s="13"/>
      <c r="BS39" s="13">
        <v>340222</v>
      </c>
      <c r="BT39" s="13">
        <v>0</v>
      </c>
      <c r="BU39" s="13"/>
      <c r="BV39" s="13"/>
      <c r="BW39" s="13"/>
      <c r="BX39" s="13"/>
      <c r="BY39" s="13"/>
      <c r="BZ39" s="13"/>
    </row>
    <row r="40" spans="1:80" s="84" customFormat="1" x14ac:dyDescent="0.2">
      <c r="A40" s="15" t="s">
        <v>221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93">
        <v>0</v>
      </c>
      <c r="AL40" s="93" t="s">
        <v>10</v>
      </c>
      <c r="AM40" s="93">
        <v>28639</v>
      </c>
      <c r="AN40" s="93">
        <v>29104</v>
      </c>
      <c r="AO40" s="93" t="s">
        <v>10</v>
      </c>
      <c r="AP40" s="93" t="s">
        <v>9</v>
      </c>
      <c r="AQ40" s="93" t="s">
        <v>10</v>
      </c>
      <c r="AR40" s="93" t="s">
        <v>10</v>
      </c>
      <c r="AS40" s="93" t="s">
        <v>10</v>
      </c>
      <c r="AT40" s="93" t="s">
        <v>10</v>
      </c>
      <c r="AU40" s="93" t="s">
        <v>10</v>
      </c>
      <c r="AV40" s="93" t="s">
        <v>10</v>
      </c>
      <c r="AW40" s="93" t="s">
        <v>10</v>
      </c>
      <c r="AX40" s="93" t="s">
        <v>10</v>
      </c>
      <c r="AY40" s="93" t="s">
        <v>59</v>
      </c>
      <c r="AZ40" s="93">
        <v>2440</v>
      </c>
      <c r="BA40" s="93" t="s">
        <v>10</v>
      </c>
      <c r="BB40" s="93">
        <v>0</v>
      </c>
      <c r="BC40" s="93">
        <v>0</v>
      </c>
      <c r="BD40" s="93">
        <v>0</v>
      </c>
      <c r="BE40" s="93">
        <v>0</v>
      </c>
      <c r="BF40" s="93">
        <v>0</v>
      </c>
      <c r="BG40" s="90">
        <v>0</v>
      </c>
      <c r="BH40" s="13">
        <v>0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16196</v>
      </c>
      <c r="BO40" s="13">
        <v>2064</v>
      </c>
      <c r="BP40" s="13">
        <v>41753</v>
      </c>
      <c r="BQ40" s="13">
        <v>10048</v>
      </c>
      <c r="BR40" s="13">
        <v>1567</v>
      </c>
      <c r="BS40" s="13">
        <v>2636</v>
      </c>
      <c r="BT40" s="13">
        <v>24269</v>
      </c>
      <c r="BU40" s="13">
        <v>32774</v>
      </c>
      <c r="BV40" s="13">
        <v>3757</v>
      </c>
      <c r="BW40" s="13">
        <v>8842</v>
      </c>
      <c r="BX40" s="13">
        <v>23789</v>
      </c>
      <c r="BY40" s="13">
        <v>16990</v>
      </c>
      <c r="BZ40" s="13">
        <v>22109</v>
      </c>
      <c r="CA40" s="13">
        <v>78378</v>
      </c>
      <c r="CB40" s="13">
        <v>71472</v>
      </c>
    </row>
    <row r="41" spans="1:80" s="84" customFormat="1" x14ac:dyDescent="0.2">
      <c r="A41" s="15" t="s">
        <v>60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>
        <v>0</v>
      </c>
      <c r="BC41" s="93">
        <v>0</v>
      </c>
      <c r="BD41" s="93">
        <v>0</v>
      </c>
      <c r="BE41" s="78">
        <v>1028</v>
      </c>
      <c r="BF41" s="78">
        <v>4847</v>
      </c>
      <c r="BG41" s="90">
        <v>0</v>
      </c>
      <c r="BH41" s="13">
        <v>4404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7381</v>
      </c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2" spans="1:80" s="84" customFormat="1" x14ac:dyDescent="0.2">
      <c r="A42" s="15" t="s">
        <v>61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13">
        <v>0</v>
      </c>
      <c r="BI42" s="13">
        <v>0</v>
      </c>
      <c r="BJ42" s="13">
        <v>0</v>
      </c>
      <c r="BK42" s="13">
        <v>0</v>
      </c>
      <c r="BL42" s="11">
        <v>-11564</v>
      </c>
      <c r="BM42" s="11">
        <v>-586</v>
      </c>
      <c r="BN42" s="13">
        <v>0</v>
      </c>
      <c r="BO42" s="13">
        <v>0</v>
      </c>
      <c r="BP42" s="13">
        <v>0</v>
      </c>
      <c r="BQ42" s="13">
        <v>0</v>
      </c>
      <c r="BR42" s="13"/>
      <c r="BS42" s="13"/>
      <c r="BT42" s="13"/>
      <c r="BU42" s="13"/>
      <c r="BV42" s="13"/>
      <c r="BW42" s="13"/>
      <c r="BX42" s="13"/>
      <c r="BY42" s="13"/>
      <c r="BZ42" s="13"/>
      <c r="CA42" s="13">
        <v>0</v>
      </c>
      <c r="CB42" s="13">
        <v>0</v>
      </c>
    </row>
    <row r="43" spans="1:80" s="84" customFormat="1" x14ac:dyDescent="0.2">
      <c r="A43" s="15" t="s">
        <v>205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78" t="s">
        <v>10</v>
      </c>
      <c r="AL43" s="78" t="s">
        <v>10</v>
      </c>
      <c r="AM43" s="78" t="s">
        <v>10</v>
      </c>
      <c r="AN43" s="78" t="s">
        <v>10</v>
      </c>
      <c r="AO43" s="78" t="s">
        <v>10</v>
      </c>
      <c r="AP43" s="78" t="s">
        <v>10</v>
      </c>
      <c r="AQ43" s="78" t="s">
        <v>10</v>
      </c>
      <c r="AR43" s="78">
        <v>-2588</v>
      </c>
      <c r="AS43" s="78">
        <v>-46430</v>
      </c>
      <c r="AT43" s="78">
        <v>-293</v>
      </c>
      <c r="AU43" s="78">
        <v>-106885</v>
      </c>
      <c r="AV43" s="78">
        <v>-23883</v>
      </c>
      <c r="AW43" s="78">
        <v>-29716</v>
      </c>
      <c r="AX43" s="78" t="s">
        <v>10</v>
      </c>
      <c r="AY43" s="78">
        <v>-64650</v>
      </c>
      <c r="AZ43" s="78">
        <v>-22995</v>
      </c>
      <c r="BA43" s="78" t="s">
        <v>10</v>
      </c>
      <c r="BB43" s="78">
        <v>-1018</v>
      </c>
      <c r="BC43" s="78">
        <v>-421730</v>
      </c>
      <c r="BD43" s="78">
        <v>-30042</v>
      </c>
      <c r="BE43" s="78">
        <v>-15095</v>
      </c>
      <c r="BF43" s="78">
        <v>-15790</v>
      </c>
      <c r="BG43" s="90">
        <v>-96928</v>
      </c>
      <c r="BH43" s="13">
        <v>-104610</v>
      </c>
      <c r="BI43" s="13">
        <v>-209869</v>
      </c>
      <c r="BJ43" s="13">
        <v>0</v>
      </c>
      <c r="BK43" s="11">
        <v>-19206</v>
      </c>
      <c r="BL43" s="13">
        <v>0</v>
      </c>
      <c r="BM43" s="13">
        <v>0</v>
      </c>
      <c r="BN43" s="13">
        <v>-8517</v>
      </c>
      <c r="BO43" s="13">
        <v>-3015</v>
      </c>
      <c r="BP43" s="13">
        <v>-23336</v>
      </c>
      <c r="BQ43" s="13">
        <v>-98889</v>
      </c>
      <c r="BR43" s="13">
        <v>-9902</v>
      </c>
      <c r="BS43" s="13">
        <v>-40867</v>
      </c>
      <c r="BT43" s="13">
        <v>-32539</v>
      </c>
      <c r="BU43" s="13">
        <v>-101989</v>
      </c>
      <c r="BV43" s="13">
        <v>-26656</v>
      </c>
      <c r="BW43" s="13">
        <v>-24166</v>
      </c>
      <c r="BX43" s="13">
        <v>-31898</v>
      </c>
      <c r="BY43" s="13">
        <v>-17977</v>
      </c>
      <c r="BZ43" s="13">
        <v>-49371</v>
      </c>
      <c r="CA43" s="13">
        <v>-60681</v>
      </c>
      <c r="CB43" s="13">
        <v>0</v>
      </c>
    </row>
    <row r="44" spans="1:80" s="84" customFormat="1" x14ac:dyDescent="0.2">
      <c r="A44" s="15" t="s">
        <v>62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13">
        <v>72324</v>
      </c>
      <c r="BK44" s="11">
        <v>-72324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</row>
    <row r="45" spans="1:80" s="84" customFormat="1" x14ac:dyDescent="0.2">
      <c r="A45" s="15" t="s">
        <v>63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6" t="s">
        <v>10</v>
      </c>
      <c r="AL45" s="16" t="s">
        <v>10</v>
      </c>
      <c r="AM45" s="16" t="s">
        <v>10</v>
      </c>
      <c r="AN45" s="16" t="s">
        <v>10</v>
      </c>
      <c r="AO45" s="16" t="s">
        <v>10</v>
      </c>
      <c r="AP45" s="16" t="s">
        <v>10</v>
      </c>
      <c r="AQ45" s="16" t="s">
        <v>10</v>
      </c>
      <c r="AR45" s="16" t="s">
        <v>10</v>
      </c>
      <c r="AS45" s="16" t="s">
        <v>10</v>
      </c>
      <c r="AT45" s="16" t="s">
        <v>10</v>
      </c>
      <c r="AU45" s="16" t="s">
        <v>10</v>
      </c>
      <c r="AV45" s="16" t="s">
        <v>10</v>
      </c>
      <c r="AW45" s="16" t="s">
        <v>10</v>
      </c>
      <c r="AX45" s="16" t="s">
        <v>10</v>
      </c>
      <c r="AY45" s="16">
        <v>-3391</v>
      </c>
      <c r="AZ45" s="16">
        <v>-69825</v>
      </c>
      <c r="BA45" s="16" t="s">
        <v>10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13">
        <v>0</v>
      </c>
      <c r="BK45" s="13">
        <v>0</v>
      </c>
      <c r="BL45" s="13">
        <v>0</v>
      </c>
      <c r="BM45" s="13">
        <v>0</v>
      </c>
      <c r="BN45" s="13">
        <v>0</v>
      </c>
      <c r="BO45" s="13">
        <v>0</v>
      </c>
      <c r="BP45" s="13">
        <v>0</v>
      </c>
      <c r="BQ45" s="13">
        <v>0</v>
      </c>
      <c r="BR45" s="13"/>
      <c r="BS45" s="13"/>
      <c r="BT45" s="13"/>
      <c r="BU45" s="13"/>
      <c r="BV45" s="13"/>
      <c r="BW45" s="13"/>
      <c r="BX45" s="13"/>
      <c r="BY45" s="13"/>
      <c r="BZ45" s="13"/>
    </row>
    <row r="46" spans="1:80" s="84" customFormat="1" x14ac:dyDescent="0.2">
      <c r="A46" s="15" t="s">
        <v>222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6" t="s">
        <v>10</v>
      </c>
      <c r="AL46" s="16">
        <v>-327</v>
      </c>
      <c r="AM46" s="16">
        <v>-80</v>
      </c>
      <c r="AN46" s="16" t="s">
        <v>10</v>
      </c>
      <c r="AO46" s="16">
        <v>-562</v>
      </c>
      <c r="AP46" s="16">
        <v>-16</v>
      </c>
      <c r="AQ46" s="16" t="s">
        <v>10</v>
      </c>
      <c r="AR46" s="16" t="s">
        <v>10</v>
      </c>
      <c r="AS46" s="16" t="s">
        <v>10</v>
      </c>
      <c r="AT46" s="16" t="s">
        <v>10</v>
      </c>
      <c r="AU46" s="16" t="s">
        <v>10</v>
      </c>
      <c r="AV46" s="16" t="s">
        <v>10</v>
      </c>
      <c r="AW46" s="16" t="s">
        <v>10</v>
      </c>
      <c r="AX46" s="16" t="s">
        <v>10</v>
      </c>
      <c r="AY46" s="16" t="s">
        <v>59</v>
      </c>
      <c r="AZ46" s="16">
        <v>2027</v>
      </c>
      <c r="BA46" s="16" t="s">
        <v>10</v>
      </c>
      <c r="BB46" s="2">
        <v>0</v>
      </c>
      <c r="BC46" s="2">
        <v>0</v>
      </c>
      <c r="BD46" s="16">
        <v>255</v>
      </c>
      <c r="BE46" s="2">
        <v>0</v>
      </c>
      <c r="BF46" s="2">
        <v>0</v>
      </c>
      <c r="BG46" s="16">
        <v>761</v>
      </c>
      <c r="BH46" s="16">
        <v>7405</v>
      </c>
      <c r="BI46" s="13">
        <v>4156</v>
      </c>
      <c r="BJ46" s="11">
        <v>153</v>
      </c>
      <c r="BK46" s="13">
        <v>0</v>
      </c>
      <c r="BL46" s="11">
        <v>761</v>
      </c>
      <c r="BM46" s="13">
        <v>0</v>
      </c>
      <c r="BN46" s="13">
        <v>0</v>
      </c>
      <c r="BO46" s="13">
        <v>83</v>
      </c>
      <c r="BP46" s="13">
        <v>0</v>
      </c>
      <c r="BQ46" s="13">
        <v>2755</v>
      </c>
      <c r="BR46" s="13"/>
      <c r="BS46" s="13">
        <v>134</v>
      </c>
      <c r="BT46" s="13">
        <v>1938</v>
      </c>
      <c r="BU46" s="13">
        <v>0</v>
      </c>
      <c r="BV46" s="13">
        <v>0</v>
      </c>
      <c r="BW46" s="13">
        <v>290</v>
      </c>
      <c r="BX46" s="13">
        <v>7072</v>
      </c>
      <c r="BY46" s="13">
        <v>881</v>
      </c>
      <c r="BZ46" s="13">
        <v>284</v>
      </c>
      <c r="CA46" s="13">
        <v>177</v>
      </c>
      <c r="CB46" s="13">
        <v>6382</v>
      </c>
    </row>
    <row r="47" spans="1:80" s="84" customFormat="1" ht="15.75" thickBot="1" x14ac:dyDescent="0.25">
      <c r="A47" s="101" t="s">
        <v>206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2"/>
      <c r="BC47" s="2"/>
      <c r="BD47" s="16"/>
      <c r="BE47" s="2"/>
      <c r="BF47" s="2"/>
      <c r="BG47" s="16"/>
      <c r="BH47" s="16"/>
      <c r="BI47" s="13"/>
      <c r="BJ47" s="11"/>
      <c r="BK47" s="13"/>
      <c r="BL47" s="11"/>
      <c r="BM47" s="13"/>
      <c r="BN47" s="13"/>
      <c r="BO47" s="13"/>
      <c r="BP47" s="13"/>
      <c r="BQ47" s="13"/>
      <c r="BR47" s="13"/>
      <c r="BS47" s="13"/>
      <c r="BT47" s="13"/>
      <c r="BU47" s="13">
        <v>-132500</v>
      </c>
      <c r="BV47" s="13">
        <v>-23477</v>
      </c>
      <c r="BW47" s="13">
        <v>0</v>
      </c>
      <c r="BX47" s="13">
        <v>-42</v>
      </c>
      <c r="BY47" s="13">
        <v>166752</v>
      </c>
      <c r="BZ47" s="13">
        <v>82447</v>
      </c>
      <c r="CA47" s="13">
        <v>35903</v>
      </c>
      <c r="CB47" s="13">
        <v>64538</v>
      </c>
    </row>
    <row r="48" spans="1:80" s="84" customFormat="1" ht="15.75" thickBot="1" x14ac:dyDescent="0.3">
      <c r="A48" s="7" t="s">
        <v>209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94">
        <v>-74719</v>
      </c>
      <c r="AL48" s="94">
        <v>-82628</v>
      </c>
      <c r="AM48" s="94">
        <v>-242559</v>
      </c>
      <c r="AN48" s="94">
        <v>-213133</v>
      </c>
      <c r="AO48" s="94">
        <v>-269147</v>
      </c>
      <c r="AP48" s="94">
        <v>-24912</v>
      </c>
      <c r="AQ48" s="94">
        <v>-339761</v>
      </c>
      <c r="AR48" s="94">
        <v>-144006</v>
      </c>
      <c r="AS48" s="94">
        <v>-644783</v>
      </c>
      <c r="AT48" s="94">
        <v>-148888</v>
      </c>
      <c r="AU48" s="94">
        <v>-170372</v>
      </c>
      <c r="AV48" s="94">
        <v>-187920</v>
      </c>
      <c r="AW48" s="94">
        <v>-282376</v>
      </c>
      <c r="AX48" s="94">
        <v>-415901</v>
      </c>
      <c r="AY48" s="94">
        <v>-1211425</v>
      </c>
      <c r="AZ48" s="94">
        <v>-687808</v>
      </c>
      <c r="BA48" s="94">
        <v>-128199</v>
      </c>
      <c r="BB48" s="94">
        <v>-848870</v>
      </c>
      <c r="BC48" s="94">
        <v>-1001407</v>
      </c>
      <c r="BD48" s="94">
        <v>-399015</v>
      </c>
      <c r="BE48" s="94">
        <v>-467541</v>
      </c>
      <c r="BF48" s="94">
        <v>-963712</v>
      </c>
      <c r="BG48" s="94">
        <v>-647929</v>
      </c>
      <c r="BH48" s="94">
        <v>-1086068</v>
      </c>
      <c r="BI48" s="77">
        <v>-499552</v>
      </c>
      <c r="BJ48" s="77">
        <v>-816708</v>
      </c>
      <c r="BK48" s="77">
        <v>-990060</v>
      </c>
      <c r="BL48" s="77">
        <f>SUM(BL22:BL46)</f>
        <v>-367320</v>
      </c>
      <c r="BM48" s="77">
        <v>235898</v>
      </c>
      <c r="BN48" s="77">
        <v>-1816977</v>
      </c>
      <c r="BO48" s="77">
        <f t="shared" ref="BO48:BT48" si="1">SUM(BO22:BO46)</f>
        <v>-247602</v>
      </c>
      <c r="BP48" s="77">
        <f t="shared" si="1"/>
        <v>-3332124</v>
      </c>
      <c r="BQ48" s="77">
        <f t="shared" si="1"/>
        <v>-1674680</v>
      </c>
      <c r="BR48" s="77">
        <f t="shared" si="1"/>
        <v>-1055939</v>
      </c>
      <c r="BS48" s="77">
        <f t="shared" si="1"/>
        <v>-3048407</v>
      </c>
      <c r="BT48" s="77">
        <f t="shared" si="1"/>
        <v>-815753</v>
      </c>
      <c r="BU48" s="77">
        <f t="shared" ref="BU48:BZ48" si="2">SUM(BU22:BU47)</f>
        <v>-1735336</v>
      </c>
      <c r="BV48" s="77">
        <f t="shared" si="2"/>
        <v>-4266260</v>
      </c>
      <c r="BW48" s="77">
        <f t="shared" si="2"/>
        <v>-681138</v>
      </c>
      <c r="BX48" s="77">
        <f t="shared" si="2"/>
        <v>-3024132</v>
      </c>
      <c r="BY48" s="77">
        <f t="shared" si="2"/>
        <v>-2419975</v>
      </c>
      <c r="BZ48" s="77">
        <f t="shared" si="2"/>
        <v>22611</v>
      </c>
      <c r="CA48" s="77">
        <f>SUM(CA21:CA47)</f>
        <v>-2348079</v>
      </c>
      <c r="CB48" s="77">
        <f>SUM(CB21:CB47)</f>
        <v>-1710713</v>
      </c>
    </row>
    <row r="49" spans="1:80" s="84" customForma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</row>
    <row r="50" spans="1:80" s="84" customFormat="1" x14ac:dyDescent="0.25">
      <c r="A50" s="7" t="s">
        <v>195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10"/>
      <c r="CB50" s="10"/>
    </row>
    <row r="51" spans="1:80" s="84" customFormat="1" x14ac:dyDescent="0.25">
      <c r="A51" s="8" t="s">
        <v>17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78">
        <v>300229</v>
      </c>
      <c r="AL51" s="78">
        <v>55675</v>
      </c>
      <c r="AM51" s="78">
        <v>306939</v>
      </c>
      <c r="AN51" s="78">
        <v>434170</v>
      </c>
      <c r="AO51" s="78">
        <v>108343</v>
      </c>
      <c r="AP51" s="78">
        <v>51284</v>
      </c>
      <c r="AQ51" s="78">
        <v>99514</v>
      </c>
      <c r="AR51" s="78">
        <v>96314</v>
      </c>
      <c r="AS51" s="78">
        <v>129442</v>
      </c>
      <c r="AT51" s="78">
        <v>57626</v>
      </c>
      <c r="AU51" s="78">
        <v>79256</v>
      </c>
      <c r="AV51" s="78">
        <v>26904</v>
      </c>
      <c r="AW51" s="78">
        <v>177390</v>
      </c>
      <c r="AX51" s="78">
        <v>383909</v>
      </c>
      <c r="AY51" s="78">
        <v>642135</v>
      </c>
      <c r="AZ51" s="78" t="s">
        <v>10</v>
      </c>
      <c r="BA51" s="78">
        <v>213221</v>
      </c>
      <c r="BB51" s="78">
        <v>352821</v>
      </c>
      <c r="BC51" s="78">
        <v>176737</v>
      </c>
      <c r="BD51" s="78">
        <v>275554</v>
      </c>
      <c r="BE51" s="78">
        <v>389547</v>
      </c>
      <c r="BF51" s="78">
        <v>152582</v>
      </c>
      <c r="BG51" s="78">
        <v>245361</v>
      </c>
      <c r="BH51" s="78">
        <v>57490</v>
      </c>
      <c r="BI51" s="78">
        <v>326969</v>
      </c>
      <c r="BJ51" s="10">
        <v>255393</v>
      </c>
      <c r="BK51" s="10">
        <v>526856</v>
      </c>
      <c r="BL51" s="10">
        <v>437793</v>
      </c>
      <c r="BM51" s="10">
        <v>100000</v>
      </c>
      <c r="BN51" s="10">
        <v>395672</v>
      </c>
      <c r="BO51" s="10">
        <v>123768</v>
      </c>
      <c r="BP51" s="10">
        <v>549544</v>
      </c>
      <c r="BQ51" s="10">
        <v>2384750</v>
      </c>
      <c r="BR51" s="10">
        <v>480024</v>
      </c>
      <c r="BS51" s="10">
        <v>380648</v>
      </c>
      <c r="BT51" s="10">
        <v>642718</v>
      </c>
      <c r="BU51" s="10">
        <v>370893</v>
      </c>
      <c r="BV51" s="10">
        <v>712973</v>
      </c>
      <c r="BW51" s="10">
        <v>969516</v>
      </c>
      <c r="BX51" s="10">
        <v>1371287</v>
      </c>
      <c r="BY51" s="10">
        <v>709982</v>
      </c>
      <c r="BZ51" s="10">
        <v>1736738</v>
      </c>
      <c r="CA51" s="10">
        <v>922219</v>
      </c>
      <c r="CB51" s="10">
        <v>333150</v>
      </c>
    </row>
    <row r="52" spans="1:80" s="84" customFormat="1" x14ac:dyDescent="0.25">
      <c r="A52" s="8" t="s">
        <v>223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78">
        <v>-267500</v>
      </c>
      <c r="AL52" s="78">
        <v>-193745</v>
      </c>
      <c r="AM52" s="78">
        <v>-189323</v>
      </c>
      <c r="AN52" s="78">
        <v>-388671</v>
      </c>
      <c r="AO52" s="78">
        <v>-236959</v>
      </c>
      <c r="AP52" s="78">
        <v>-223711</v>
      </c>
      <c r="AQ52" s="78">
        <v>-121382</v>
      </c>
      <c r="AR52" s="78">
        <v>-302124</v>
      </c>
      <c r="AS52" s="78">
        <v>-305166</v>
      </c>
      <c r="AT52" s="78">
        <v>-244020</v>
      </c>
      <c r="AU52" s="78">
        <v>-105907</v>
      </c>
      <c r="AV52" s="78">
        <v>-63658</v>
      </c>
      <c r="AW52" s="78">
        <v>-40145</v>
      </c>
      <c r="AX52" s="78">
        <v>-60872</v>
      </c>
      <c r="AY52" s="78">
        <v>-73898</v>
      </c>
      <c r="AZ52" s="78">
        <v>-50643</v>
      </c>
      <c r="BA52" s="78">
        <v>-43515</v>
      </c>
      <c r="BB52" s="78">
        <v>-229264</v>
      </c>
      <c r="BC52" s="78">
        <v>-9261</v>
      </c>
      <c r="BD52" s="78">
        <v>-58417</v>
      </c>
      <c r="BE52" s="78">
        <v>-240076</v>
      </c>
      <c r="BF52" s="78">
        <v>-144745</v>
      </c>
      <c r="BG52" s="78">
        <v>-95418</v>
      </c>
      <c r="BH52" s="78">
        <v>-107864</v>
      </c>
      <c r="BI52" s="78">
        <v>-188725</v>
      </c>
      <c r="BJ52" s="10">
        <v>-263760</v>
      </c>
      <c r="BK52" s="10">
        <v>-212088</v>
      </c>
      <c r="BL52" s="10">
        <v>-470318</v>
      </c>
      <c r="BM52" s="10">
        <v>-73836</v>
      </c>
      <c r="BN52" s="10">
        <v>-193934</v>
      </c>
      <c r="BO52" s="10">
        <v>-119666</v>
      </c>
      <c r="BP52" s="10">
        <v>-189823</v>
      </c>
      <c r="BQ52" s="10">
        <v>-355028</v>
      </c>
      <c r="BR52" s="10">
        <v>-997345</v>
      </c>
      <c r="BS52" s="10">
        <v>-184725</v>
      </c>
      <c r="BT52" s="10">
        <v>-249067</v>
      </c>
      <c r="BU52" s="10">
        <v>-58368</v>
      </c>
      <c r="BV52" s="10">
        <v>-543113</v>
      </c>
      <c r="BW52" s="10">
        <v>-124461</v>
      </c>
      <c r="BX52" s="10">
        <v>-314784</v>
      </c>
      <c r="BY52" s="10">
        <v>-90895</v>
      </c>
      <c r="BZ52" s="10">
        <v>-1129819</v>
      </c>
      <c r="CA52" s="10">
        <v>-212788</v>
      </c>
      <c r="CB52" s="10">
        <v>-390083</v>
      </c>
    </row>
    <row r="53" spans="1:80" s="84" customFormat="1" x14ac:dyDescent="0.2">
      <c r="A53" s="8" t="s">
        <v>224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10">
        <v>-40380</v>
      </c>
      <c r="BL53" s="10">
        <v>-24200</v>
      </c>
      <c r="BM53" s="10">
        <v>-24635</v>
      </c>
      <c r="BN53" s="10">
        <v>-28117</v>
      </c>
      <c r="BO53" s="10">
        <v>-19153</v>
      </c>
      <c r="BP53" s="10">
        <v>-23540</v>
      </c>
      <c r="BQ53" s="10">
        <v>-23592</v>
      </c>
      <c r="BR53" s="10">
        <v>-23696</v>
      </c>
      <c r="BS53" s="10">
        <v>-23581</v>
      </c>
      <c r="BT53" s="10">
        <v>-26756</v>
      </c>
      <c r="BU53" s="10">
        <v>-26989</v>
      </c>
      <c r="BV53" s="10">
        <v>-27135</v>
      </c>
      <c r="BW53" s="10">
        <v>-27194</v>
      </c>
      <c r="BX53" s="10">
        <v>-27251</v>
      </c>
      <c r="BY53" s="10">
        <v>-15179</v>
      </c>
      <c r="BZ53" s="10">
        <v>-14512</v>
      </c>
      <c r="CA53" s="10">
        <v>-14685</v>
      </c>
      <c r="CB53" s="10">
        <v>-14752</v>
      </c>
    </row>
    <row r="54" spans="1:80" s="84" customFormat="1" x14ac:dyDescent="0.2">
      <c r="A54" s="8" t="s">
        <v>67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10"/>
      <c r="BL54" s="10"/>
      <c r="BM54" s="10">
        <v>-426485</v>
      </c>
      <c r="BN54" s="78">
        <v>0</v>
      </c>
      <c r="BO54" s="78">
        <v>-493477</v>
      </c>
      <c r="BP54" s="78">
        <v>-214347</v>
      </c>
      <c r="BQ54" s="78">
        <v>0</v>
      </c>
      <c r="BR54" s="78"/>
      <c r="BS54" s="78">
        <v>0</v>
      </c>
      <c r="BT54" s="78"/>
      <c r="BU54" s="78"/>
      <c r="BV54" s="78"/>
      <c r="BW54" s="78"/>
      <c r="BX54" s="78"/>
      <c r="BY54" s="78"/>
      <c r="BZ54" s="78"/>
      <c r="CA54" s="78"/>
      <c r="CB54" s="78"/>
    </row>
    <row r="55" spans="1:80" s="84" customFormat="1" x14ac:dyDescent="0.2">
      <c r="A55" s="8" t="s">
        <v>64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10">
        <v>-217954</v>
      </c>
      <c r="BL55" s="95">
        <v>0</v>
      </c>
      <c r="BM55" s="78">
        <v>0</v>
      </c>
      <c r="BN55" s="78">
        <v>0</v>
      </c>
      <c r="BO55" s="78">
        <v>0</v>
      </c>
      <c r="BP55" s="78">
        <v>0</v>
      </c>
      <c r="BQ55" s="78"/>
      <c r="BR55" s="78"/>
      <c r="BS55" s="78"/>
      <c r="BT55" s="78"/>
      <c r="BU55" s="78"/>
      <c r="BV55" s="78">
        <v>-238042</v>
      </c>
      <c r="BW55" s="78">
        <v>0</v>
      </c>
      <c r="BX55" s="78"/>
      <c r="BY55" s="78"/>
      <c r="BZ55" s="78"/>
      <c r="CA55" s="78"/>
      <c r="CB55" s="78"/>
    </row>
    <row r="56" spans="1:80" s="84" customFormat="1" x14ac:dyDescent="0.2">
      <c r="A56" s="8" t="s">
        <v>18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78" t="s">
        <v>10</v>
      </c>
      <c r="AL56" s="78" t="s">
        <v>10</v>
      </c>
      <c r="AM56" s="78" t="s">
        <v>10</v>
      </c>
      <c r="AN56" s="78" t="s">
        <v>10</v>
      </c>
      <c r="AO56" s="78" t="s">
        <v>10</v>
      </c>
      <c r="AP56" s="78" t="s">
        <v>10</v>
      </c>
      <c r="AQ56" s="78">
        <v>197604</v>
      </c>
      <c r="AR56" s="78" t="s">
        <v>10</v>
      </c>
      <c r="AS56" s="78">
        <v>72576</v>
      </c>
      <c r="AT56" s="78" t="s">
        <v>10</v>
      </c>
      <c r="AU56" s="78">
        <v>399460</v>
      </c>
      <c r="AV56" s="78">
        <v>27522</v>
      </c>
      <c r="AW56" s="78">
        <v>81825</v>
      </c>
      <c r="AX56" s="78" t="s">
        <v>10</v>
      </c>
      <c r="AY56" s="78" t="s">
        <v>10</v>
      </c>
      <c r="AZ56" s="78" t="s">
        <v>10</v>
      </c>
      <c r="BA56" s="78" t="s">
        <v>10</v>
      </c>
      <c r="BB56" s="78" t="s">
        <v>10</v>
      </c>
      <c r="BC56" s="78" t="s">
        <v>10</v>
      </c>
      <c r="BD56" s="78" t="s">
        <v>10</v>
      </c>
      <c r="BE56" s="78">
        <v>326351</v>
      </c>
      <c r="BF56" s="78" t="s">
        <v>10</v>
      </c>
      <c r="BG56" s="13">
        <v>83502</v>
      </c>
      <c r="BH56" s="13">
        <v>77407</v>
      </c>
      <c r="BI56" s="13">
        <v>-31</v>
      </c>
      <c r="BJ56" s="95">
        <v>0</v>
      </c>
      <c r="BK56" s="95">
        <v>0</v>
      </c>
      <c r="BL56" s="95">
        <v>0</v>
      </c>
      <c r="BM56" s="78">
        <v>0</v>
      </c>
      <c r="BN56" s="78">
        <v>0</v>
      </c>
      <c r="BO56" s="78">
        <v>0</v>
      </c>
      <c r="BP56" s="78">
        <v>7513885</v>
      </c>
      <c r="BQ56" s="78"/>
      <c r="BR56" s="78"/>
      <c r="BS56" s="78">
        <v>0</v>
      </c>
      <c r="BT56" s="78"/>
      <c r="BU56" s="78"/>
      <c r="BV56" s="78"/>
      <c r="BW56" s="78"/>
      <c r="BX56" s="78"/>
      <c r="BY56" s="78"/>
      <c r="BZ56" s="78"/>
      <c r="CA56" s="78"/>
      <c r="CB56" s="78"/>
    </row>
    <row r="57" spans="1:80" s="84" customFormat="1" x14ac:dyDescent="0.2">
      <c r="A57" s="15" t="s">
        <v>19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78" t="s">
        <v>10</v>
      </c>
      <c r="AL57" s="78" t="s">
        <v>10</v>
      </c>
      <c r="AM57" s="78" t="s">
        <v>10</v>
      </c>
      <c r="AN57" s="78" t="s">
        <v>10</v>
      </c>
      <c r="AO57" s="78">
        <v>195800</v>
      </c>
      <c r="AP57" s="78" t="s">
        <v>9</v>
      </c>
      <c r="AQ57" s="78">
        <v>181230</v>
      </c>
      <c r="AR57" s="78" t="s">
        <v>10</v>
      </c>
      <c r="AS57" s="78">
        <v>22533</v>
      </c>
      <c r="AT57" s="78" t="s">
        <v>10</v>
      </c>
      <c r="AU57" s="78" t="s">
        <v>10</v>
      </c>
      <c r="AV57" s="78" t="s">
        <v>10</v>
      </c>
      <c r="AW57" s="78" t="s">
        <v>10</v>
      </c>
      <c r="AX57" s="78" t="s">
        <v>10</v>
      </c>
      <c r="AY57" s="78" t="s">
        <v>10</v>
      </c>
      <c r="AZ57" s="78">
        <v>441155</v>
      </c>
      <c r="BA57" s="78" t="s">
        <v>10</v>
      </c>
      <c r="BB57" s="78" t="s">
        <v>10</v>
      </c>
      <c r="BC57" s="78" t="s">
        <v>10</v>
      </c>
      <c r="BD57" s="78" t="s">
        <v>10</v>
      </c>
      <c r="BE57" s="78" t="s">
        <v>10</v>
      </c>
      <c r="BF57" s="78" t="s">
        <v>10</v>
      </c>
      <c r="BG57" s="78" t="s">
        <v>10</v>
      </c>
      <c r="BH57" s="78" t="s">
        <v>10</v>
      </c>
      <c r="BI57" s="78" t="s">
        <v>10</v>
      </c>
      <c r="BJ57" s="78">
        <v>0</v>
      </c>
      <c r="BK57" s="78">
        <v>0</v>
      </c>
      <c r="BL57" s="78">
        <v>0</v>
      </c>
      <c r="BM57" s="78">
        <v>229680</v>
      </c>
      <c r="BN57" s="78">
        <v>0</v>
      </c>
      <c r="BO57" s="78">
        <v>0</v>
      </c>
      <c r="BP57" s="78">
        <v>0</v>
      </c>
      <c r="BQ57" s="78"/>
      <c r="BR57" s="78"/>
      <c r="BS57" s="78">
        <v>0</v>
      </c>
      <c r="BT57" s="78"/>
      <c r="BU57" s="78"/>
      <c r="BV57" s="78"/>
      <c r="BW57" s="78"/>
      <c r="BX57" s="78"/>
      <c r="BY57" s="78"/>
      <c r="BZ57" s="78"/>
      <c r="CA57" s="78"/>
      <c r="CB57" s="78"/>
    </row>
    <row r="58" spans="1:80" s="84" customFormat="1" x14ac:dyDescent="0.25">
      <c r="A58" s="8" t="s">
        <v>71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78" t="s">
        <v>10</v>
      </c>
      <c r="AL58" s="78" t="s">
        <v>10</v>
      </c>
      <c r="AM58" s="78" t="s">
        <v>10</v>
      </c>
      <c r="AN58" s="78" t="s">
        <v>10</v>
      </c>
      <c r="AO58" s="78" t="s">
        <v>10</v>
      </c>
      <c r="AP58" s="78" t="s">
        <v>10</v>
      </c>
      <c r="AQ58" s="78" t="s">
        <v>10</v>
      </c>
      <c r="AR58" s="78" t="s">
        <v>10</v>
      </c>
      <c r="AS58" s="78">
        <v>492315</v>
      </c>
      <c r="AT58" s="78" t="s">
        <v>10</v>
      </c>
      <c r="AU58" s="78" t="s">
        <v>10</v>
      </c>
      <c r="AV58" s="78" t="s">
        <v>10</v>
      </c>
      <c r="AW58" s="78" t="s">
        <v>10</v>
      </c>
      <c r="AX58" s="78" t="s">
        <v>10</v>
      </c>
      <c r="AY58" s="78" t="s">
        <v>10</v>
      </c>
      <c r="AZ58" s="78" t="s">
        <v>10</v>
      </c>
      <c r="BA58" s="78" t="s">
        <v>10</v>
      </c>
      <c r="BB58" s="78" t="s">
        <v>10</v>
      </c>
      <c r="BC58" s="78" t="s">
        <v>10</v>
      </c>
      <c r="BD58" s="78" t="s">
        <v>10</v>
      </c>
      <c r="BE58" s="78" t="s">
        <v>10</v>
      </c>
      <c r="BF58" s="78" t="s">
        <v>10</v>
      </c>
      <c r="BG58" s="78" t="s">
        <v>10</v>
      </c>
      <c r="BH58" s="78" t="s">
        <v>10</v>
      </c>
      <c r="BI58" s="78" t="s">
        <v>10</v>
      </c>
      <c r="BJ58" s="78">
        <v>0</v>
      </c>
      <c r="BK58" s="78">
        <v>0</v>
      </c>
      <c r="BL58" s="10">
        <v>-500000</v>
      </c>
      <c r="BM58" s="78">
        <v>0</v>
      </c>
      <c r="BN58" s="78">
        <v>596768</v>
      </c>
      <c r="BO58" s="78">
        <v>0</v>
      </c>
      <c r="BP58" s="78">
        <v>0</v>
      </c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</row>
    <row r="59" spans="1:80" s="84" customFormat="1" x14ac:dyDescent="0.25">
      <c r="A59" s="8" t="s">
        <v>20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78">
        <v>-15000</v>
      </c>
      <c r="AL59" s="78" t="s">
        <v>10</v>
      </c>
      <c r="AM59" s="78">
        <v>-15000</v>
      </c>
      <c r="AN59" s="78" t="s">
        <v>10</v>
      </c>
      <c r="AO59" s="78">
        <v>-15000</v>
      </c>
      <c r="AP59" s="78" t="s">
        <v>9</v>
      </c>
      <c r="AQ59" s="78" t="s">
        <v>9</v>
      </c>
      <c r="AR59" s="78" t="s">
        <v>10</v>
      </c>
      <c r="AS59" s="78" t="s">
        <v>10</v>
      </c>
      <c r="AT59" s="78" t="s">
        <v>10</v>
      </c>
      <c r="AU59" s="78" t="s">
        <v>10</v>
      </c>
      <c r="AV59" s="78" t="s">
        <v>10</v>
      </c>
      <c r="AW59" s="78" t="s">
        <v>10</v>
      </c>
      <c r="AX59" s="78" t="s">
        <v>10</v>
      </c>
      <c r="AY59" s="78" t="s">
        <v>10</v>
      </c>
      <c r="AZ59" s="78" t="s">
        <v>10</v>
      </c>
      <c r="BA59" s="78" t="s">
        <v>10</v>
      </c>
      <c r="BB59" s="78" t="s">
        <v>10</v>
      </c>
      <c r="BC59" s="78" t="s">
        <v>10</v>
      </c>
      <c r="BD59" s="78" t="s">
        <v>10</v>
      </c>
      <c r="BE59" s="78" t="s">
        <v>10</v>
      </c>
      <c r="BF59" s="78" t="s">
        <v>10</v>
      </c>
      <c r="BG59" s="78" t="s">
        <v>10</v>
      </c>
      <c r="BH59" s="78" t="s">
        <v>10</v>
      </c>
      <c r="BI59" s="78" t="s">
        <v>10</v>
      </c>
      <c r="BJ59" s="78">
        <v>0</v>
      </c>
      <c r="BK59" s="78">
        <v>0</v>
      </c>
      <c r="BL59" s="78">
        <v>0</v>
      </c>
      <c r="BM59" s="78">
        <v>0</v>
      </c>
      <c r="BN59" s="78">
        <v>0</v>
      </c>
      <c r="BO59" s="78">
        <v>0</v>
      </c>
      <c r="BP59" s="78">
        <v>0</v>
      </c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</row>
    <row r="60" spans="1:80" s="84" customFormat="1" x14ac:dyDescent="0.25">
      <c r="A60" s="8" t="s">
        <v>68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 t="s">
        <v>10</v>
      </c>
      <c r="BI60" s="78" t="s">
        <v>10</v>
      </c>
      <c r="BJ60" s="78">
        <v>0</v>
      </c>
      <c r="BK60" s="78">
        <v>222853</v>
      </c>
      <c r="BL60" s="78">
        <v>0</v>
      </c>
      <c r="BM60" s="78">
        <v>212074</v>
      </c>
      <c r="BN60" s="78">
        <v>216291</v>
      </c>
      <c r="BO60" s="78">
        <v>213062</v>
      </c>
      <c r="BP60" s="78">
        <v>0</v>
      </c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</row>
    <row r="61" spans="1:80" s="84" customFormat="1" x14ac:dyDescent="0.2">
      <c r="A61" s="15" t="s">
        <v>69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6" t="s">
        <v>10</v>
      </c>
      <c r="AL61" s="16" t="s">
        <v>10</v>
      </c>
      <c r="AM61" s="16" t="s">
        <v>10</v>
      </c>
      <c r="AN61" s="16" t="s">
        <v>10</v>
      </c>
      <c r="AO61" s="16" t="s">
        <v>10</v>
      </c>
      <c r="AP61" s="16" t="s">
        <v>10</v>
      </c>
      <c r="AQ61" s="16" t="s">
        <v>10</v>
      </c>
      <c r="AR61" s="16" t="s">
        <v>10</v>
      </c>
      <c r="AS61" s="16" t="s">
        <v>10</v>
      </c>
      <c r="AT61" s="16" t="s">
        <v>10</v>
      </c>
      <c r="AU61" s="16" t="s">
        <v>10</v>
      </c>
      <c r="AV61" s="16" t="s">
        <v>10</v>
      </c>
      <c r="AW61" s="16" t="s">
        <v>10</v>
      </c>
      <c r="AX61" s="16" t="s">
        <v>10</v>
      </c>
      <c r="AY61" s="16">
        <v>316627</v>
      </c>
      <c r="AZ61" s="16">
        <v>-2205</v>
      </c>
      <c r="BA61" s="16" t="s">
        <v>10</v>
      </c>
      <c r="BB61" s="16" t="s">
        <v>10</v>
      </c>
      <c r="BC61" s="16">
        <v>-87858</v>
      </c>
      <c r="BD61" s="16" t="s">
        <v>10</v>
      </c>
      <c r="BE61" s="78" t="s">
        <v>10</v>
      </c>
      <c r="BF61" s="78" t="s">
        <v>10</v>
      </c>
      <c r="BG61" s="78" t="s">
        <v>10</v>
      </c>
      <c r="BH61" s="78" t="s">
        <v>10</v>
      </c>
      <c r="BI61" s="78" t="s">
        <v>10</v>
      </c>
      <c r="BJ61" s="10">
        <v>224024</v>
      </c>
      <c r="BK61" s="78"/>
      <c r="BL61" s="10">
        <v>290958</v>
      </c>
      <c r="BM61" s="78">
        <v>0</v>
      </c>
      <c r="BN61" s="78">
        <v>0</v>
      </c>
      <c r="BO61" s="78">
        <v>0</v>
      </c>
      <c r="BP61" s="78">
        <v>0</v>
      </c>
      <c r="BQ61" s="78"/>
      <c r="BR61" s="78"/>
      <c r="BS61" s="78"/>
      <c r="BT61" s="78"/>
      <c r="BU61" s="78"/>
      <c r="BW61" s="78"/>
      <c r="BX61" s="78"/>
      <c r="BY61" s="78"/>
      <c r="BZ61" s="78"/>
      <c r="CA61" s="78"/>
      <c r="CB61" s="78"/>
    </row>
    <row r="62" spans="1:80" s="84" customFormat="1" x14ac:dyDescent="0.2">
      <c r="A62" s="8" t="s">
        <v>207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78">
        <v>106</v>
      </c>
      <c r="AL62" s="78">
        <v>567</v>
      </c>
      <c r="AM62" s="78">
        <v>1551</v>
      </c>
      <c r="AN62" s="78">
        <v>546</v>
      </c>
      <c r="AO62" s="78">
        <v>565</v>
      </c>
      <c r="AP62" s="78">
        <v>3800</v>
      </c>
      <c r="AQ62" s="78">
        <v>248</v>
      </c>
      <c r="AR62" s="78">
        <v>3498</v>
      </c>
      <c r="AS62" s="78">
        <v>1937</v>
      </c>
      <c r="AT62" s="78">
        <v>575</v>
      </c>
      <c r="AU62" s="78">
        <v>6614</v>
      </c>
      <c r="AV62" s="78">
        <v>324</v>
      </c>
      <c r="AW62" s="78">
        <v>1230</v>
      </c>
      <c r="AX62" s="78">
        <v>337</v>
      </c>
      <c r="AY62" s="78">
        <v>331</v>
      </c>
      <c r="AZ62" s="78">
        <v>5886</v>
      </c>
      <c r="BA62" s="78">
        <v>11056</v>
      </c>
      <c r="BB62" s="78">
        <v>2363</v>
      </c>
      <c r="BC62" s="78">
        <v>1310</v>
      </c>
      <c r="BD62" s="78">
        <v>356</v>
      </c>
      <c r="BE62" s="78">
        <v>13078</v>
      </c>
      <c r="BF62" s="78">
        <v>1653</v>
      </c>
      <c r="BG62" s="13">
        <v>1729</v>
      </c>
      <c r="BH62" s="13">
        <v>1771</v>
      </c>
      <c r="BI62" s="13">
        <v>2923</v>
      </c>
      <c r="BJ62" s="11">
        <v>933</v>
      </c>
      <c r="BK62" s="11">
        <v>1770</v>
      </c>
      <c r="BL62" s="11">
        <v>1532</v>
      </c>
      <c r="BM62" s="11">
        <v>2795</v>
      </c>
      <c r="BN62" s="11">
        <v>4768</v>
      </c>
      <c r="BO62" s="11">
        <v>3320</v>
      </c>
      <c r="BP62" s="11">
        <v>3432</v>
      </c>
      <c r="BQ62" s="11">
        <v>1198</v>
      </c>
      <c r="BR62" s="84">
        <v>1825</v>
      </c>
      <c r="BS62" s="96">
        <v>1428</v>
      </c>
      <c r="BT62" s="10">
        <v>2145</v>
      </c>
      <c r="BU62" s="10">
        <v>357</v>
      </c>
      <c r="BV62" s="10">
        <v>245</v>
      </c>
      <c r="BW62" s="10">
        <v>1024</v>
      </c>
      <c r="BX62" s="10">
        <v>55534</v>
      </c>
      <c r="BY62" s="10">
        <v>1313</v>
      </c>
      <c r="BZ62" s="10">
        <v>2547</v>
      </c>
      <c r="CA62" s="10">
        <v>6323</v>
      </c>
      <c r="CB62" s="10">
        <v>46299</v>
      </c>
    </row>
    <row r="63" spans="1:80" s="84" customFormat="1" ht="24" x14ac:dyDescent="0.2">
      <c r="A63" s="8" t="s">
        <v>65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78" t="s">
        <v>10</v>
      </c>
      <c r="AL63" s="78" t="s">
        <v>10</v>
      </c>
      <c r="AM63" s="78" t="s">
        <v>10</v>
      </c>
      <c r="AN63" s="78" t="s">
        <v>10</v>
      </c>
      <c r="AO63" s="78" t="s">
        <v>10</v>
      </c>
      <c r="AP63" s="78" t="s">
        <v>10</v>
      </c>
      <c r="AQ63" s="78" t="s">
        <v>10</v>
      </c>
      <c r="AR63" s="78" t="s">
        <v>10</v>
      </c>
      <c r="AS63" s="78" t="s">
        <v>10</v>
      </c>
      <c r="AT63" s="78" t="s">
        <v>10</v>
      </c>
      <c r="AU63" s="78" t="s">
        <v>10</v>
      </c>
      <c r="AV63" s="78" t="s">
        <v>10</v>
      </c>
      <c r="AW63" s="78" t="s">
        <v>10</v>
      </c>
      <c r="AX63" s="78" t="s">
        <v>10</v>
      </c>
      <c r="AY63" s="78" t="s">
        <v>10</v>
      </c>
      <c r="AZ63" s="78" t="s">
        <v>10</v>
      </c>
      <c r="BA63" s="78" t="s">
        <v>10</v>
      </c>
      <c r="BB63" s="78" t="s">
        <v>10</v>
      </c>
      <c r="BC63" s="78" t="s">
        <v>10</v>
      </c>
      <c r="BD63" s="78" t="s">
        <v>10</v>
      </c>
      <c r="BE63" s="78">
        <v>64350</v>
      </c>
      <c r="BF63" s="78" t="s">
        <v>10</v>
      </c>
      <c r="BG63" s="13">
        <v>200000</v>
      </c>
      <c r="BH63" s="13">
        <v>300000</v>
      </c>
      <c r="BI63" s="13">
        <v>-225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78">
        <v>0</v>
      </c>
      <c r="BP63" s="78">
        <v>0</v>
      </c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</row>
    <row r="64" spans="1:80" s="84" customFormat="1" ht="24" x14ac:dyDescent="0.2">
      <c r="A64" s="8" t="s">
        <v>66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78" t="s">
        <v>10</v>
      </c>
      <c r="AL64" s="78" t="s">
        <v>10</v>
      </c>
      <c r="AM64" s="78" t="s">
        <v>10</v>
      </c>
      <c r="AN64" s="78" t="s">
        <v>10</v>
      </c>
      <c r="AO64" s="78" t="s">
        <v>10</v>
      </c>
      <c r="AP64" s="78" t="s">
        <v>10</v>
      </c>
      <c r="AQ64" s="78" t="s">
        <v>10</v>
      </c>
      <c r="AR64" s="78" t="s">
        <v>10</v>
      </c>
      <c r="AS64" s="78" t="s">
        <v>10</v>
      </c>
      <c r="AT64" s="78" t="s">
        <v>10</v>
      </c>
      <c r="AU64" s="78" t="s">
        <v>10</v>
      </c>
      <c r="AV64" s="78" t="s">
        <v>10</v>
      </c>
      <c r="AW64" s="78" t="s">
        <v>10</v>
      </c>
      <c r="AX64" s="78" t="s">
        <v>10</v>
      </c>
      <c r="AY64" s="78" t="s">
        <v>10</v>
      </c>
      <c r="AZ64" s="78" t="s">
        <v>10</v>
      </c>
      <c r="BA64" s="78" t="s">
        <v>10</v>
      </c>
      <c r="BB64" s="78" t="s">
        <v>10</v>
      </c>
      <c r="BC64" s="78" t="s">
        <v>10</v>
      </c>
      <c r="BD64" s="78" t="s">
        <v>10</v>
      </c>
      <c r="BE64" s="78" t="s">
        <v>10</v>
      </c>
      <c r="BF64" s="78" t="s">
        <v>10</v>
      </c>
      <c r="BG64" s="13">
        <v>-650</v>
      </c>
      <c r="BH64" s="13">
        <v>0</v>
      </c>
      <c r="BI64" s="13">
        <v>-5650</v>
      </c>
      <c r="BJ64" s="13">
        <v>0</v>
      </c>
      <c r="BK64" s="11">
        <v>-5650</v>
      </c>
      <c r="BL64" s="13">
        <v>0</v>
      </c>
      <c r="BM64" s="13">
        <v>-5650</v>
      </c>
      <c r="BN64" s="13">
        <v>0</v>
      </c>
      <c r="BO64" s="13">
        <v>-5000</v>
      </c>
      <c r="BP64" s="78">
        <v>0</v>
      </c>
      <c r="BQ64" s="78">
        <v>-3000</v>
      </c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</row>
    <row r="65" spans="1:80" s="84" customFormat="1" x14ac:dyDescent="0.2">
      <c r="A65" s="15" t="s">
        <v>191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78" t="s">
        <v>10</v>
      </c>
      <c r="AL65" s="78" t="s">
        <v>10</v>
      </c>
      <c r="AM65" s="78" t="s">
        <v>10</v>
      </c>
      <c r="AN65" s="78">
        <v>108000</v>
      </c>
      <c r="AO65" s="78" t="s">
        <v>10</v>
      </c>
      <c r="AP65" s="78">
        <v>245</v>
      </c>
      <c r="AQ65" s="78" t="s">
        <v>9</v>
      </c>
      <c r="AR65" s="78" t="s">
        <v>10</v>
      </c>
      <c r="AS65" s="78">
        <v>276526</v>
      </c>
      <c r="AT65" s="78" t="s">
        <v>10</v>
      </c>
      <c r="AU65" s="78" t="s">
        <v>10</v>
      </c>
      <c r="AV65" s="78" t="s">
        <v>10</v>
      </c>
      <c r="AW65" s="78">
        <v>132082</v>
      </c>
      <c r="AX65" s="78" t="s">
        <v>10</v>
      </c>
      <c r="AY65" s="78">
        <v>636000</v>
      </c>
      <c r="AZ65" s="78">
        <v>145000</v>
      </c>
      <c r="BA65" s="78">
        <v>50254</v>
      </c>
      <c r="BB65" s="78" t="s">
        <v>9</v>
      </c>
      <c r="BC65" s="78" t="s">
        <v>9</v>
      </c>
      <c r="BD65" s="78" t="s">
        <v>9</v>
      </c>
      <c r="BE65" s="78">
        <v>294000</v>
      </c>
      <c r="BF65" s="78" t="s">
        <v>10</v>
      </c>
      <c r="BG65" s="78">
        <v>523950</v>
      </c>
      <c r="BH65" s="78">
        <v>0</v>
      </c>
      <c r="BI65" s="78">
        <v>964950</v>
      </c>
      <c r="BJ65" s="78">
        <v>0</v>
      </c>
      <c r="BK65" s="10">
        <v>698603</v>
      </c>
      <c r="BL65" s="13">
        <v>0</v>
      </c>
      <c r="BM65" s="13">
        <v>448167</v>
      </c>
      <c r="BN65" s="13">
        <v>0</v>
      </c>
      <c r="BO65" s="13">
        <v>1874931</v>
      </c>
      <c r="BP65" s="13">
        <v>325000</v>
      </c>
      <c r="BQ65" s="13">
        <v>417706</v>
      </c>
      <c r="BR65" s="84">
        <v>367350</v>
      </c>
      <c r="BT65" s="10">
        <v>224890</v>
      </c>
      <c r="BU65" s="10">
        <v>1379920</v>
      </c>
      <c r="BV65" s="10">
        <v>245100</v>
      </c>
      <c r="BW65" s="10">
        <v>427686</v>
      </c>
      <c r="BX65" s="10">
        <v>0</v>
      </c>
      <c r="BY65" s="10">
        <v>527400</v>
      </c>
      <c r="BZ65" s="10">
        <v>331420</v>
      </c>
      <c r="CA65" s="10">
        <v>0</v>
      </c>
      <c r="CB65" s="10">
        <v>393675</v>
      </c>
    </row>
    <row r="66" spans="1:80" s="84" customFormat="1" x14ac:dyDescent="0.2">
      <c r="A66" s="15" t="s">
        <v>181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78" t="s">
        <v>10</v>
      </c>
      <c r="AL66" s="78" t="s">
        <v>10</v>
      </c>
      <c r="AM66" s="78" t="s">
        <v>10</v>
      </c>
      <c r="AN66" s="78" t="s">
        <v>10</v>
      </c>
      <c r="AO66" s="78" t="s">
        <v>10</v>
      </c>
      <c r="AP66" s="78" t="s">
        <v>10</v>
      </c>
      <c r="AQ66" s="78" t="s">
        <v>10</v>
      </c>
      <c r="AR66" s="78" t="s">
        <v>10</v>
      </c>
      <c r="AS66" s="78" t="s">
        <v>10</v>
      </c>
      <c r="AT66" s="78" t="s">
        <v>10</v>
      </c>
      <c r="AU66" s="78" t="s">
        <v>10</v>
      </c>
      <c r="AV66" s="78" t="s">
        <v>10</v>
      </c>
      <c r="AW66" s="78" t="s">
        <v>10</v>
      </c>
      <c r="AX66" s="78" t="s">
        <v>10</v>
      </c>
      <c r="AY66" s="78" t="s">
        <v>10</v>
      </c>
      <c r="AZ66" s="78" t="s">
        <v>10</v>
      </c>
      <c r="BA66" s="78" t="s">
        <v>10</v>
      </c>
      <c r="BB66" s="78" t="s">
        <v>10</v>
      </c>
      <c r="BC66" s="78" t="s">
        <v>10</v>
      </c>
      <c r="BD66" s="78" t="s">
        <v>10</v>
      </c>
      <c r="BE66" s="78" t="s">
        <v>10</v>
      </c>
      <c r="BF66" s="78" t="s">
        <v>10</v>
      </c>
      <c r="BG66" s="78" t="s">
        <v>10</v>
      </c>
      <c r="BH66" s="78">
        <v>-20002</v>
      </c>
      <c r="BI66" s="78">
        <v>-17</v>
      </c>
      <c r="BJ66" s="78">
        <v>0</v>
      </c>
      <c r="BK66" s="78">
        <v>0</v>
      </c>
      <c r="BL66" s="78">
        <v>0</v>
      </c>
      <c r="BM66" s="78">
        <v>0</v>
      </c>
      <c r="BN66" s="78">
        <v>0</v>
      </c>
      <c r="BO66" s="78">
        <v>0</v>
      </c>
      <c r="BP66" s="78">
        <v>0</v>
      </c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</row>
    <row r="67" spans="1:80" s="84" customFormat="1" x14ac:dyDescent="0.2">
      <c r="A67" s="15" t="s">
        <v>225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>
        <v>-251203</v>
      </c>
      <c r="BR67" s="78">
        <v>-44031</v>
      </c>
      <c r="BS67" s="78">
        <v>-33605</v>
      </c>
      <c r="BT67" s="78">
        <v>-8201</v>
      </c>
      <c r="BU67" s="78">
        <v>128491</v>
      </c>
      <c r="BV67" s="78">
        <v>38387</v>
      </c>
      <c r="BW67" s="78">
        <v>11583</v>
      </c>
      <c r="BX67" s="78">
        <v>5988</v>
      </c>
      <c r="BY67" s="78">
        <v>2576</v>
      </c>
      <c r="BZ67" s="78">
        <v>-5510</v>
      </c>
      <c r="CA67" s="78">
        <v>2857</v>
      </c>
      <c r="CB67" s="78">
        <v>-31214</v>
      </c>
    </row>
    <row r="68" spans="1:80" s="84" customFormat="1" x14ac:dyDescent="0.2">
      <c r="A68" s="15" t="s">
        <v>190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>
        <v>-17188</v>
      </c>
      <c r="BX68" s="78">
        <v>-21127</v>
      </c>
      <c r="BY68" s="78">
        <v>0</v>
      </c>
      <c r="BZ68" s="78">
        <v>0</v>
      </c>
      <c r="CA68" s="78">
        <v>0</v>
      </c>
      <c r="CB68" s="78">
        <v>0</v>
      </c>
    </row>
    <row r="69" spans="1:80" s="84" customFormat="1" ht="24" x14ac:dyDescent="0.2">
      <c r="A69" s="73" t="s">
        <v>187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>
        <v>53000</v>
      </c>
      <c r="BV69" s="78">
        <v>0</v>
      </c>
      <c r="BW69" s="78"/>
      <c r="BX69" s="78"/>
      <c r="BY69" s="78"/>
      <c r="BZ69" s="78"/>
      <c r="CA69" s="78"/>
      <c r="CB69" s="78"/>
    </row>
    <row r="70" spans="1:80" s="84" customFormat="1" ht="15.75" thickBot="1" x14ac:dyDescent="0.25">
      <c r="A70" s="73" t="s">
        <v>226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>
        <v>-12817</v>
      </c>
      <c r="BX70" s="78">
        <v>-7118</v>
      </c>
      <c r="BY70" s="78">
        <v>0</v>
      </c>
      <c r="BZ70" s="78">
        <v>0</v>
      </c>
      <c r="CA70" s="78">
        <v>0</v>
      </c>
      <c r="CB70" s="78">
        <v>21032</v>
      </c>
    </row>
    <row r="71" spans="1:80" s="84" customFormat="1" ht="15.75" thickBot="1" x14ac:dyDescent="0.3">
      <c r="A71" s="7" t="s">
        <v>208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94">
        <v>17835</v>
      </c>
      <c r="AL71" s="94">
        <v>-137503</v>
      </c>
      <c r="AM71" s="94">
        <v>104167</v>
      </c>
      <c r="AN71" s="94">
        <v>154045</v>
      </c>
      <c r="AO71" s="94">
        <v>52749</v>
      </c>
      <c r="AP71" s="94">
        <v>-168382</v>
      </c>
      <c r="AQ71" s="94">
        <v>357214</v>
      </c>
      <c r="AR71" s="94">
        <v>-202312</v>
      </c>
      <c r="AS71" s="94">
        <v>690163</v>
      </c>
      <c r="AT71" s="94">
        <v>-185819</v>
      </c>
      <c r="AU71" s="94">
        <v>379423</v>
      </c>
      <c r="AV71" s="94">
        <v>-8908</v>
      </c>
      <c r="AW71" s="94">
        <v>352382</v>
      </c>
      <c r="AX71" s="94">
        <v>323374</v>
      </c>
      <c r="AY71" s="94">
        <v>1521195</v>
      </c>
      <c r="AZ71" s="94">
        <v>539193</v>
      </c>
      <c r="BA71" s="94">
        <v>231016</v>
      </c>
      <c r="BB71" s="94">
        <v>125920</v>
      </c>
      <c r="BC71" s="94">
        <v>80928</v>
      </c>
      <c r="BD71" s="94">
        <v>217493</v>
      </c>
      <c r="BE71" s="94">
        <v>847250</v>
      </c>
      <c r="BF71" s="94">
        <v>9490</v>
      </c>
      <c r="BG71" s="94">
        <v>958474</v>
      </c>
      <c r="BH71" s="94">
        <v>308802</v>
      </c>
      <c r="BI71" s="94">
        <v>1100194</v>
      </c>
      <c r="BJ71" s="77">
        <v>216590</v>
      </c>
      <c r="BK71" s="77">
        <v>974010</v>
      </c>
      <c r="BL71" s="77">
        <v>-264235</v>
      </c>
      <c r="BM71" s="77">
        <v>462110</v>
      </c>
      <c r="BN71" s="77">
        <v>991448</v>
      </c>
      <c r="BO71" s="77">
        <f>SUM(BO51:BO66)</f>
        <v>1577785</v>
      </c>
      <c r="BP71" s="77">
        <f>SUM(BP51:BP66)</f>
        <v>7964151</v>
      </c>
      <c r="BQ71" s="77">
        <f>SUM(BQ51:BQ67)</f>
        <v>2170831</v>
      </c>
      <c r="BR71" s="77">
        <f>SUM(BR51:BR67)</f>
        <v>-215873</v>
      </c>
      <c r="BS71" s="77">
        <f>SUM(BS51:BS67)</f>
        <v>140165</v>
      </c>
      <c r="BT71" s="77">
        <f>SUM(BT51:BT67)</f>
        <v>585729</v>
      </c>
      <c r="BU71" s="77">
        <f>SUM(BU51:BU69)</f>
        <v>1847304</v>
      </c>
      <c r="BV71" s="77">
        <f>SUM(BV51:BV69)</f>
        <v>188415</v>
      </c>
      <c r="BW71" s="77">
        <f>SUM(BW51:BW70)</f>
        <v>1228149</v>
      </c>
      <c r="BX71" s="77">
        <f>SUM(BX51:BX70)</f>
        <v>1062529</v>
      </c>
      <c r="BY71" s="77">
        <f>SUM(BY51:BY70)</f>
        <v>1135197</v>
      </c>
      <c r="BZ71" s="77">
        <f>SUM(BZ51:BZ70)</f>
        <v>920864</v>
      </c>
      <c r="CA71" s="77">
        <f>SUM(CA50:CA69)</f>
        <v>703926</v>
      </c>
      <c r="CB71" s="77">
        <f>SUM(CB50:CB70)</f>
        <v>358107</v>
      </c>
    </row>
    <row r="72" spans="1:80" s="84" customForma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</row>
    <row r="73" spans="1:80" s="84" customFormat="1" x14ac:dyDescent="0.25">
      <c r="A73" s="7" t="s">
        <v>227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97">
        <v>-210</v>
      </c>
      <c r="AL73" s="97">
        <v>-65</v>
      </c>
      <c r="AM73" s="97">
        <v>55</v>
      </c>
      <c r="AN73" s="97">
        <v>59</v>
      </c>
      <c r="AO73" s="97">
        <v>-63</v>
      </c>
      <c r="AP73" s="97">
        <v>-992</v>
      </c>
      <c r="AQ73" s="97">
        <v>-331</v>
      </c>
      <c r="AR73" s="97">
        <v>1015</v>
      </c>
      <c r="AS73" s="97">
        <v>199</v>
      </c>
      <c r="AT73" s="97">
        <v>-224</v>
      </c>
      <c r="AU73" s="97">
        <v>159</v>
      </c>
      <c r="AV73" s="97">
        <v>-7933</v>
      </c>
      <c r="AW73" s="97">
        <v>-6556</v>
      </c>
      <c r="AX73" s="97">
        <v>-4109</v>
      </c>
      <c r="AY73" s="97">
        <v>-3818</v>
      </c>
      <c r="AZ73" s="97">
        <v>-2836</v>
      </c>
      <c r="BA73" s="97">
        <v>-17074</v>
      </c>
      <c r="BB73" s="97">
        <v>2059</v>
      </c>
      <c r="BC73" s="97">
        <v>-665</v>
      </c>
      <c r="BD73" s="97">
        <v>5013</v>
      </c>
      <c r="BE73" s="97">
        <v>15744</v>
      </c>
      <c r="BF73" s="97">
        <v>29721</v>
      </c>
      <c r="BG73" s="97">
        <v>-15499</v>
      </c>
      <c r="BH73" s="97">
        <v>-30862</v>
      </c>
      <c r="BI73" s="97">
        <v>227</v>
      </c>
      <c r="BJ73" s="79">
        <v>18645</v>
      </c>
      <c r="BK73" s="79">
        <v>-12561</v>
      </c>
      <c r="BL73" s="79">
        <v>-28362</v>
      </c>
      <c r="BM73" s="79">
        <v>13316</v>
      </c>
      <c r="BN73" s="79">
        <v>-9332</v>
      </c>
      <c r="BO73" s="79">
        <v>-11642</v>
      </c>
      <c r="BP73" s="79">
        <v>138150</v>
      </c>
      <c r="BQ73" s="79">
        <v>177279</v>
      </c>
      <c r="BR73" s="79">
        <v>-3870</v>
      </c>
      <c r="BS73" s="79">
        <v>33473</v>
      </c>
      <c r="BT73" s="79">
        <v>-4879</v>
      </c>
      <c r="BU73" s="79">
        <v>16700</v>
      </c>
      <c r="BV73" s="79">
        <v>3037</v>
      </c>
      <c r="BW73" s="79">
        <v>-134913</v>
      </c>
      <c r="BX73" s="79">
        <v>-197267</v>
      </c>
      <c r="BY73" s="79">
        <v>109283</v>
      </c>
      <c r="BZ73" s="79">
        <v>25883</v>
      </c>
      <c r="CA73" s="79">
        <v>-296229</v>
      </c>
      <c r="CB73" s="79">
        <v>-53750</v>
      </c>
    </row>
    <row r="74" spans="1:80" s="84" customFormat="1" ht="15.75" thickBot="1" x14ac:dyDescent="0.3">
      <c r="A74" s="7" t="s">
        <v>200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80">
        <v>0</v>
      </c>
      <c r="AL74" s="80">
        <v>0</v>
      </c>
      <c r="AM74" s="80">
        <v>0</v>
      </c>
      <c r="AN74" s="80">
        <v>0</v>
      </c>
      <c r="AO74" s="80">
        <v>0</v>
      </c>
      <c r="AP74" s="80">
        <v>0</v>
      </c>
      <c r="AQ74" s="80">
        <v>0</v>
      </c>
      <c r="AR74" s="80">
        <v>0</v>
      </c>
      <c r="AS74" s="80">
        <v>0</v>
      </c>
      <c r="AT74" s="80">
        <v>0</v>
      </c>
      <c r="AU74" s="80">
        <v>0</v>
      </c>
      <c r="AV74" s="80">
        <v>0</v>
      </c>
      <c r="AW74" s="80">
        <v>0</v>
      </c>
      <c r="AX74" s="80">
        <v>0</v>
      </c>
      <c r="AY74" s="80">
        <v>0</v>
      </c>
      <c r="AZ74" s="80">
        <v>0</v>
      </c>
      <c r="BA74" s="80">
        <v>0</v>
      </c>
      <c r="BB74" s="80">
        <v>0</v>
      </c>
      <c r="BC74" s="80">
        <v>0</v>
      </c>
      <c r="BD74" s="80">
        <v>0</v>
      </c>
      <c r="BE74" s="80">
        <v>0</v>
      </c>
      <c r="BF74" s="80">
        <v>0</v>
      </c>
      <c r="BG74" s="80">
        <v>0</v>
      </c>
      <c r="BH74" s="80">
        <v>0</v>
      </c>
      <c r="BI74" s="80">
        <v>-14554</v>
      </c>
      <c r="BJ74" s="98">
        <v>-1009</v>
      </c>
      <c r="BK74" s="98">
        <v>-12957</v>
      </c>
      <c r="BL74" s="98">
        <v>6053</v>
      </c>
      <c r="BM74" s="80">
        <v>0</v>
      </c>
      <c r="BN74" s="80">
        <v>0</v>
      </c>
      <c r="BO74" s="80">
        <v>0</v>
      </c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</row>
    <row r="75" spans="1:80" s="84" customForma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</row>
    <row r="76" spans="1:80" s="84" customFormat="1" x14ac:dyDescent="0.25">
      <c r="A76" s="7" t="s">
        <v>228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6">
        <v>126705</v>
      </c>
      <c r="AL76" s="76">
        <v>-65558</v>
      </c>
      <c r="AM76" s="76">
        <v>-29977</v>
      </c>
      <c r="AN76" s="76">
        <v>210552</v>
      </c>
      <c r="AO76" s="76">
        <v>-11024</v>
      </c>
      <c r="AP76" s="76">
        <v>-24908</v>
      </c>
      <c r="AQ76" s="76">
        <v>135757</v>
      </c>
      <c r="AR76" s="76">
        <v>-211093</v>
      </c>
      <c r="AS76" s="76">
        <v>240797</v>
      </c>
      <c r="AT76" s="76">
        <v>-200658</v>
      </c>
      <c r="AU76" s="76">
        <v>363787</v>
      </c>
      <c r="AV76" s="76">
        <v>-24589</v>
      </c>
      <c r="AW76" s="76">
        <v>263625</v>
      </c>
      <c r="AX76" s="76">
        <v>29754</v>
      </c>
      <c r="AY76" s="76">
        <v>551716</v>
      </c>
      <c r="AZ76" s="76">
        <v>48081</v>
      </c>
      <c r="BA76" s="76">
        <v>491259</v>
      </c>
      <c r="BB76" s="76">
        <v>-573968</v>
      </c>
      <c r="BC76" s="76">
        <v>-675925</v>
      </c>
      <c r="BD76" s="76">
        <v>243031</v>
      </c>
      <c r="BE76" s="76">
        <v>719151</v>
      </c>
      <c r="BF76" s="76">
        <v>-829817</v>
      </c>
      <c r="BG76" s="76">
        <v>405777</v>
      </c>
      <c r="BH76" s="76">
        <v>-591641</v>
      </c>
      <c r="BI76" s="76">
        <v>963801</v>
      </c>
      <c r="BJ76" s="81">
        <v>-416379</v>
      </c>
      <c r="BK76" s="81">
        <v>148537</v>
      </c>
      <c r="BL76" s="81">
        <v>-336099</v>
      </c>
      <c r="BM76" s="81">
        <v>1056361</v>
      </c>
      <c r="BN76" s="81">
        <v>-575032</v>
      </c>
      <c r="BO76" s="81">
        <f>BO73+BO71+BO48+BO19</f>
        <v>1466260</v>
      </c>
      <c r="BP76" s="81">
        <f>BP73+BP71+BP48+BP19</f>
        <v>5489327</v>
      </c>
      <c r="BQ76" s="81">
        <f>BQ73+BQ71+BQ48+BQ19</f>
        <v>1207142</v>
      </c>
      <c r="BR76" s="81">
        <f>BR73+BR71+BR48+BR19</f>
        <v>-812045</v>
      </c>
      <c r="BS76" s="81">
        <v>-1835425</v>
      </c>
      <c r="BT76" s="81">
        <v>324453</v>
      </c>
      <c r="BU76" s="81">
        <v>1078226</v>
      </c>
      <c r="BV76" s="81">
        <v>-2481838</v>
      </c>
      <c r="BW76" s="81">
        <v>2534587</v>
      </c>
      <c r="BX76" s="81">
        <v>-1089721</v>
      </c>
      <c r="BY76" s="81">
        <f>BY19+BY48+BY71+BY73</f>
        <v>-612187</v>
      </c>
      <c r="BZ76" s="81">
        <f>BZ19+BZ48+BZ71+BZ73</f>
        <v>1770878</v>
      </c>
      <c r="CA76" s="81">
        <f>CA19+CA48+CA71+CA73</f>
        <v>-1144197</v>
      </c>
      <c r="CB76" s="81">
        <f>CB19+CB48+CB71+CB73</f>
        <v>-605655</v>
      </c>
    </row>
    <row r="77" spans="1:80" s="84" customFormat="1" ht="15.75" thickBot="1" x14ac:dyDescent="0.3">
      <c r="A77" s="7" t="s">
        <v>198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6">
        <v>231785</v>
      </c>
      <c r="AL77" s="76">
        <v>358490</v>
      </c>
      <c r="AM77" s="76">
        <v>292932</v>
      </c>
      <c r="AN77" s="76">
        <v>262955</v>
      </c>
      <c r="AO77" s="76">
        <v>473507</v>
      </c>
      <c r="AP77" s="76">
        <v>462483</v>
      </c>
      <c r="AQ77" s="76">
        <v>437575</v>
      </c>
      <c r="AR77" s="76">
        <v>573332</v>
      </c>
      <c r="AS77" s="76">
        <v>362239</v>
      </c>
      <c r="AT77" s="76">
        <v>603036</v>
      </c>
      <c r="AU77" s="76">
        <v>402378</v>
      </c>
      <c r="AV77" s="76">
        <v>766165</v>
      </c>
      <c r="AW77" s="76">
        <v>741576</v>
      </c>
      <c r="AX77" s="76">
        <v>1005201</v>
      </c>
      <c r="AY77" s="76">
        <v>1034955</v>
      </c>
      <c r="AZ77" s="76">
        <v>1586671</v>
      </c>
      <c r="BA77" s="76">
        <v>1634752</v>
      </c>
      <c r="BB77" s="76">
        <v>2126011</v>
      </c>
      <c r="BC77" s="76">
        <v>1552043</v>
      </c>
      <c r="BD77" s="76">
        <v>876118</v>
      </c>
      <c r="BE77" s="76">
        <v>1119149</v>
      </c>
      <c r="BF77" s="76">
        <v>1838300</v>
      </c>
      <c r="BG77" s="76">
        <v>1008483</v>
      </c>
      <c r="BH77" s="76">
        <v>1414260</v>
      </c>
      <c r="BI77" s="76">
        <v>822619</v>
      </c>
      <c r="BJ77" s="81">
        <v>1786420</v>
      </c>
      <c r="BK77" s="81">
        <v>1370041</v>
      </c>
      <c r="BL77" s="81">
        <v>1518578</v>
      </c>
      <c r="BM77" s="81">
        <v>1182479</v>
      </c>
      <c r="BN77" s="81">
        <v>2238840</v>
      </c>
      <c r="BO77" s="81">
        <v>1663808</v>
      </c>
      <c r="BP77" s="81">
        <v>3130068</v>
      </c>
      <c r="BQ77" s="81">
        <v>8619395</v>
      </c>
      <c r="BR77" s="81">
        <v>9826537</v>
      </c>
      <c r="BS77" s="81">
        <v>9014492</v>
      </c>
      <c r="BT77" s="81">
        <v>7179067</v>
      </c>
      <c r="BU77" s="81">
        <v>7503520</v>
      </c>
      <c r="BV77" s="81">
        <v>8581746</v>
      </c>
      <c r="BW77" s="81">
        <v>6099908</v>
      </c>
      <c r="BX77" s="81">
        <v>8634495</v>
      </c>
      <c r="BY77" s="81">
        <f>BX79</f>
        <v>7544774</v>
      </c>
      <c r="BZ77" s="81">
        <f>BY79</f>
        <v>6932587</v>
      </c>
      <c r="CA77" s="81">
        <f>BZ79</f>
        <v>8703465</v>
      </c>
      <c r="CB77" s="81">
        <f>CA79</f>
        <v>7559268</v>
      </c>
    </row>
    <row r="78" spans="1:80" s="84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82"/>
      <c r="BK78" s="82"/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2"/>
      <c r="CA78" s="82"/>
      <c r="CB78" s="82"/>
    </row>
    <row r="79" spans="1:80" s="84" customFormat="1" ht="15.75" thickBot="1" x14ac:dyDescent="0.3">
      <c r="A79" s="7" t="s">
        <v>199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100">
        <v>358490</v>
      </c>
      <c r="AL79" s="100">
        <v>292932</v>
      </c>
      <c r="AM79" s="100">
        <v>262955</v>
      </c>
      <c r="AN79" s="100">
        <v>473507</v>
      </c>
      <c r="AO79" s="100">
        <v>462483</v>
      </c>
      <c r="AP79" s="100">
        <v>437575</v>
      </c>
      <c r="AQ79" s="100">
        <v>573332</v>
      </c>
      <c r="AR79" s="100">
        <v>362239</v>
      </c>
      <c r="AS79" s="100">
        <v>603036</v>
      </c>
      <c r="AT79" s="100">
        <v>402378</v>
      </c>
      <c r="AU79" s="100">
        <v>766165</v>
      </c>
      <c r="AV79" s="100">
        <v>741576</v>
      </c>
      <c r="AW79" s="100">
        <v>1005201</v>
      </c>
      <c r="AX79" s="100">
        <v>1034955</v>
      </c>
      <c r="AY79" s="100">
        <v>1586671</v>
      </c>
      <c r="AZ79" s="100">
        <v>1634752</v>
      </c>
      <c r="BA79" s="100">
        <v>2126011</v>
      </c>
      <c r="BB79" s="100">
        <v>1552043</v>
      </c>
      <c r="BC79" s="100">
        <v>876118</v>
      </c>
      <c r="BD79" s="100">
        <v>1119149</v>
      </c>
      <c r="BE79" s="100">
        <v>1838300</v>
      </c>
      <c r="BF79" s="100">
        <v>1008483</v>
      </c>
      <c r="BG79" s="100">
        <v>1414260</v>
      </c>
      <c r="BH79" s="100">
        <v>822619</v>
      </c>
      <c r="BI79" s="100">
        <v>1786420</v>
      </c>
      <c r="BJ79" s="83">
        <v>1370041</v>
      </c>
      <c r="BK79" s="83">
        <v>1518578</v>
      </c>
      <c r="BL79" s="83">
        <v>1182479</v>
      </c>
      <c r="BM79" s="83">
        <v>2238840</v>
      </c>
      <c r="BN79" s="83">
        <v>1663808</v>
      </c>
      <c r="BO79" s="83">
        <v>3130068</v>
      </c>
      <c r="BP79" s="83">
        <v>8619395</v>
      </c>
      <c r="BQ79" s="83">
        <v>9826537</v>
      </c>
      <c r="BR79" s="83">
        <v>9014492</v>
      </c>
      <c r="BS79" s="83">
        <v>7179067</v>
      </c>
      <c r="BT79" s="83">
        <v>7503520</v>
      </c>
      <c r="BU79" s="83">
        <v>8581746</v>
      </c>
      <c r="BV79" s="83">
        <v>6099908</v>
      </c>
      <c r="BW79" s="83">
        <v>8634495</v>
      </c>
      <c r="BX79" s="83">
        <v>7544774</v>
      </c>
      <c r="BY79" s="83">
        <f>SUM(BY76:BY77)</f>
        <v>6932587</v>
      </c>
      <c r="BZ79" s="83">
        <f>SUM(BZ76:BZ77)</f>
        <v>8703465</v>
      </c>
      <c r="CA79" s="83">
        <f>SUM(CA76:CA77)</f>
        <v>7559268</v>
      </c>
      <c r="CB79" s="83">
        <f>SUM(CB76:CB77)</f>
        <v>6953613</v>
      </c>
    </row>
    <row r="80" spans="1:80" ht="15.75" thickTop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L91"/>
  <sheetViews>
    <sheetView workbookViewId="0">
      <pane xSplit="1" ySplit="3" topLeftCell="AA4" activePane="bottomRight" state="frozen"/>
      <selection pane="topRight" activeCell="B1" sqref="B1"/>
      <selection pane="bottomLeft" activeCell="A4" sqref="A4"/>
      <selection pane="bottomRight" activeCell="AF18" sqref="AF18"/>
    </sheetView>
  </sheetViews>
  <sheetFormatPr defaultRowHeight="15" x14ac:dyDescent="0.25"/>
  <cols>
    <col min="1" max="1" width="63" style="28" bestFit="1" customWidth="1"/>
    <col min="2" max="4" width="17" style="29" bestFit="1" customWidth="1"/>
    <col min="5" max="9" width="16.28515625" style="29" bestFit="1" customWidth="1"/>
    <col min="10" max="10" width="16.42578125" style="29" bestFit="1" customWidth="1"/>
    <col min="11" max="11" width="16.28515625" style="29" bestFit="1" customWidth="1"/>
    <col min="12" max="12" width="16.5703125" style="29" bestFit="1" customWidth="1"/>
    <col min="13" max="13" width="16.42578125" style="29" bestFit="1" customWidth="1"/>
    <col min="14" max="17" width="16.28515625" style="29" bestFit="1" customWidth="1"/>
    <col min="18" max="18" width="16.42578125" style="29" bestFit="1" customWidth="1"/>
    <col min="19" max="21" width="16.28515625" style="29" bestFit="1" customWidth="1"/>
    <col min="22" max="22" width="16.7109375" style="29" bestFit="1" customWidth="1"/>
    <col min="23" max="23" width="16.5703125" style="29" bestFit="1" customWidth="1"/>
    <col min="24" max="24" width="16.28515625" style="29" bestFit="1" customWidth="1"/>
    <col min="25" max="25" width="16.42578125" style="29" bestFit="1" customWidth="1"/>
    <col min="26" max="26" width="16.85546875" style="29" bestFit="1" customWidth="1"/>
    <col min="27" max="27" width="16.5703125" style="29" bestFit="1" customWidth="1"/>
    <col min="28" max="28" width="16.7109375" style="29" bestFit="1" customWidth="1"/>
    <col min="29" max="29" width="13.7109375" style="29" bestFit="1" customWidth="1"/>
    <col min="30" max="31" width="12.5703125" style="29" bestFit="1" customWidth="1"/>
    <col min="32" max="33" width="14" style="29" bestFit="1" customWidth="1"/>
    <col min="34" max="34" width="15" style="44" customWidth="1"/>
    <col min="35" max="35" width="14.7109375" style="44" bestFit="1" customWidth="1"/>
    <col min="36" max="37" width="12.5703125" style="29" bestFit="1" customWidth="1"/>
  </cols>
  <sheetData>
    <row r="2" spans="1:38" x14ac:dyDescent="0.25">
      <c r="B2" s="104" t="s">
        <v>176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3" t="s">
        <v>175</v>
      </c>
      <c r="AD2" s="103"/>
      <c r="AE2" s="103"/>
      <c r="AF2" s="103"/>
      <c r="AG2" s="103"/>
      <c r="AH2" s="103"/>
      <c r="AI2" s="103"/>
      <c r="AJ2" s="103"/>
      <c r="AK2" s="103"/>
    </row>
    <row r="3" spans="1:38" x14ac:dyDescent="0.2">
      <c r="A3" s="36"/>
      <c r="B3" s="45" t="s">
        <v>73</v>
      </c>
      <c r="C3" s="45" t="s">
        <v>74</v>
      </c>
      <c r="D3" s="45" t="s">
        <v>76</v>
      </c>
      <c r="E3" s="45" t="s">
        <v>75</v>
      </c>
      <c r="F3" s="45" t="s">
        <v>77</v>
      </c>
      <c r="G3" s="45" t="s">
        <v>78</v>
      </c>
      <c r="H3" s="45" t="s">
        <v>79</v>
      </c>
      <c r="I3" s="45" t="s">
        <v>80</v>
      </c>
      <c r="J3" s="45" t="s">
        <v>81</v>
      </c>
      <c r="K3" s="45" t="s">
        <v>82</v>
      </c>
      <c r="L3" s="45" t="s">
        <v>83</v>
      </c>
      <c r="M3" s="45" t="s">
        <v>84</v>
      </c>
      <c r="N3" s="45" t="s">
        <v>85</v>
      </c>
      <c r="O3" s="45" t="s">
        <v>86</v>
      </c>
      <c r="P3" s="45" t="s">
        <v>87</v>
      </c>
      <c r="Q3" s="45" t="s">
        <v>88</v>
      </c>
      <c r="R3" s="45" t="s">
        <v>89</v>
      </c>
      <c r="S3" s="45" t="s">
        <v>90</v>
      </c>
      <c r="T3" s="45" t="s">
        <v>91</v>
      </c>
      <c r="U3" s="45" t="s">
        <v>92</v>
      </c>
      <c r="V3" s="45" t="s">
        <v>93</v>
      </c>
      <c r="W3" s="45" t="s">
        <v>94</v>
      </c>
      <c r="X3" s="45" t="s">
        <v>95</v>
      </c>
      <c r="Y3" s="45" t="s">
        <v>96</v>
      </c>
      <c r="Z3" s="45" t="s">
        <v>97</v>
      </c>
      <c r="AA3" s="45" t="s">
        <v>98</v>
      </c>
      <c r="AB3" s="45" t="s">
        <v>99</v>
      </c>
      <c r="AC3" s="53" t="s">
        <v>100</v>
      </c>
      <c r="AD3" s="53" t="s">
        <v>101</v>
      </c>
      <c r="AE3" s="53" t="s">
        <v>102</v>
      </c>
      <c r="AF3" s="53" t="s">
        <v>103</v>
      </c>
      <c r="AG3" s="53" t="s">
        <v>104</v>
      </c>
      <c r="AH3" s="53" t="s">
        <v>105</v>
      </c>
      <c r="AI3" s="53" t="s">
        <v>106</v>
      </c>
      <c r="AJ3" s="53" t="s">
        <v>107</v>
      </c>
      <c r="AK3" s="53" t="s">
        <v>108</v>
      </c>
    </row>
    <row r="4" spans="1:38" x14ac:dyDescent="0.2">
      <c r="A4" s="30" t="s">
        <v>138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8"/>
      <c r="AC4" s="54"/>
      <c r="AD4" s="54"/>
      <c r="AE4" s="54"/>
      <c r="AF4" s="54"/>
      <c r="AG4" s="54"/>
      <c r="AH4" s="54"/>
      <c r="AI4" s="54"/>
      <c r="AJ4" s="54"/>
      <c r="AK4" s="55"/>
    </row>
    <row r="5" spans="1:38" x14ac:dyDescent="0.2">
      <c r="A5" s="3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8"/>
      <c r="AC5" s="54"/>
      <c r="AD5" s="54"/>
      <c r="AE5" s="54"/>
      <c r="AF5" s="54"/>
      <c r="AG5" s="54"/>
      <c r="AH5" s="54"/>
      <c r="AI5" s="54"/>
      <c r="AJ5" s="54"/>
      <c r="AK5" s="55"/>
      <c r="AL5" s="26"/>
    </row>
    <row r="6" spans="1:38" s="35" customFormat="1" x14ac:dyDescent="0.2">
      <c r="A6" s="18" t="s">
        <v>160</v>
      </c>
      <c r="B6" s="48">
        <v>27452147</v>
      </c>
      <c r="C6" s="48">
        <v>34165398</v>
      </c>
      <c r="D6" s="48">
        <v>39343294</v>
      </c>
      <c r="E6" s="48">
        <v>-11216007</v>
      </c>
      <c r="F6" s="48">
        <v>-29994997</v>
      </c>
      <c r="G6" s="48">
        <v>-40445288</v>
      </c>
      <c r="H6" s="48">
        <v>-26115468</v>
      </c>
      <c r="I6" s="48">
        <v>-14978341</v>
      </c>
      <c r="J6" s="48">
        <v>-13896995</v>
      </c>
      <c r="K6" s="48">
        <v>2241862</v>
      </c>
      <c r="L6" s="48">
        <v>-35094474</v>
      </c>
      <c r="M6" s="21">
        <v>142662</v>
      </c>
      <c r="N6" s="63">
        <v>8760373</v>
      </c>
      <c r="O6" s="48">
        <v>-2054195</v>
      </c>
      <c r="P6" s="48">
        <v>-25552711</v>
      </c>
      <c r="Q6" s="48">
        <v>-21164330</v>
      </c>
      <c r="R6" s="48">
        <v>-224854535</v>
      </c>
      <c r="S6" s="48">
        <v>-45629426</v>
      </c>
      <c r="T6" s="48">
        <v>-30289138</v>
      </c>
      <c r="U6" s="48">
        <v>-124543984</v>
      </c>
      <c r="V6" s="48">
        <v>-178111075</v>
      </c>
      <c r="W6" s="48">
        <v>-97904822</v>
      </c>
      <c r="X6" s="48">
        <v>-69081321</v>
      </c>
      <c r="Y6" s="48">
        <v>-481993601</v>
      </c>
      <c r="Z6" s="48">
        <v>-181690142</v>
      </c>
      <c r="AA6" s="48">
        <v>96298576</v>
      </c>
      <c r="AB6" s="48">
        <v>30707065</v>
      </c>
      <c r="AC6" s="56"/>
      <c r="AD6" s="56"/>
      <c r="AE6" s="56"/>
      <c r="AF6" s="56"/>
      <c r="AG6" s="56"/>
      <c r="AH6" s="56"/>
      <c r="AI6" s="56"/>
      <c r="AJ6" s="56"/>
      <c r="AK6" s="55"/>
    </row>
    <row r="7" spans="1:38" x14ac:dyDescent="0.2">
      <c r="A7" s="32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64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8"/>
      <c r="AA7" s="46"/>
      <c r="AB7" s="48"/>
      <c r="AC7" s="54"/>
      <c r="AD7" s="54"/>
      <c r="AE7" s="54"/>
      <c r="AF7" s="54"/>
      <c r="AG7" s="54"/>
      <c r="AH7" s="54"/>
      <c r="AI7" s="54"/>
      <c r="AJ7" s="54"/>
      <c r="AK7" s="55"/>
      <c r="AL7" s="26"/>
    </row>
    <row r="8" spans="1:38" ht="24" x14ac:dyDescent="0.2">
      <c r="A8" s="33" t="s">
        <v>139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6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8"/>
      <c r="AA8" s="46"/>
      <c r="AB8" s="48"/>
      <c r="AC8" s="54"/>
      <c r="AD8" s="54"/>
      <c r="AE8" s="54"/>
      <c r="AF8" s="54"/>
      <c r="AG8" s="54"/>
      <c r="AH8" s="54"/>
      <c r="AI8" s="54"/>
      <c r="AJ8" s="54"/>
      <c r="AK8" s="55"/>
      <c r="AL8" s="26"/>
    </row>
    <row r="9" spans="1:38" s="39" customFormat="1" x14ac:dyDescent="0.2">
      <c r="A9" s="32" t="s">
        <v>159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11947</v>
      </c>
      <c r="H9" s="48">
        <v>-438934</v>
      </c>
      <c r="I9" s="48">
        <v>175970</v>
      </c>
      <c r="J9" s="48">
        <v>-947364</v>
      </c>
      <c r="K9" s="48">
        <v>-767652</v>
      </c>
      <c r="L9" s="48">
        <v>2674339</v>
      </c>
      <c r="M9" s="21">
        <v>-940520</v>
      </c>
      <c r="N9" s="21">
        <v>-976527</v>
      </c>
      <c r="O9" s="48">
        <v>136518</v>
      </c>
      <c r="P9" s="48">
        <v>-859147</v>
      </c>
      <c r="Q9" s="48">
        <v>-1157102</v>
      </c>
      <c r="R9" s="48">
        <v>-845769</v>
      </c>
      <c r="S9" s="48">
        <v>-1602964</v>
      </c>
      <c r="T9" s="48">
        <v>-3094474</v>
      </c>
      <c r="U9" s="48">
        <v>-1519951</v>
      </c>
      <c r="V9" s="48"/>
      <c r="W9" s="48"/>
      <c r="X9" s="48"/>
      <c r="Y9" s="48"/>
      <c r="Z9" s="48"/>
      <c r="AA9" s="48"/>
      <c r="AB9" s="48"/>
      <c r="AC9" s="56"/>
      <c r="AD9" s="56"/>
      <c r="AE9" s="56"/>
      <c r="AF9" s="56"/>
      <c r="AG9" s="56"/>
      <c r="AH9" s="56"/>
      <c r="AI9" s="56"/>
      <c r="AJ9" s="56"/>
      <c r="AK9" s="57"/>
    </row>
    <row r="10" spans="1:38" s="35" customFormat="1" x14ac:dyDescent="0.2">
      <c r="A10" s="32" t="s">
        <v>140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21"/>
      <c r="N10" s="65"/>
      <c r="O10" s="47"/>
      <c r="P10" s="47"/>
      <c r="Q10" s="48"/>
      <c r="R10" s="48">
        <v>18672650</v>
      </c>
      <c r="S10" s="48">
        <v>-6223931</v>
      </c>
      <c r="T10" s="48">
        <v>511663</v>
      </c>
      <c r="U10" s="48">
        <v>-1924575</v>
      </c>
      <c r="V10" s="48">
        <v>-6321059</v>
      </c>
      <c r="W10" s="48">
        <v>-5319471</v>
      </c>
      <c r="X10" s="48">
        <v>-35795067</v>
      </c>
      <c r="Y10" s="48">
        <v>-8786497</v>
      </c>
      <c r="Z10" s="48">
        <v>-4326783</v>
      </c>
      <c r="AA10" s="48">
        <v>-8468268</v>
      </c>
      <c r="AB10" s="48">
        <v>2947304</v>
      </c>
      <c r="AC10" s="56"/>
      <c r="AD10" s="56"/>
      <c r="AE10" s="56"/>
      <c r="AF10" s="56"/>
      <c r="AG10" s="56"/>
      <c r="AH10" s="56"/>
      <c r="AI10" s="56"/>
      <c r="AJ10" s="56"/>
      <c r="AK10" s="55"/>
      <c r="AL10" s="26"/>
    </row>
    <row r="11" spans="1:38" s="35" customFormat="1" x14ac:dyDescent="0.2">
      <c r="A11" s="32" t="s">
        <v>163</v>
      </c>
      <c r="B11" s="48">
        <v>-198351</v>
      </c>
      <c r="C11" s="48">
        <v>20676.48</v>
      </c>
      <c r="D11" s="48">
        <v>-486231</v>
      </c>
      <c r="E11" s="48">
        <v>-69916</v>
      </c>
      <c r="F11" s="48">
        <v>-3434</v>
      </c>
      <c r="G11" s="48">
        <v>23609</v>
      </c>
      <c r="H11" s="48">
        <v>-1245543</v>
      </c>
      <c r="I11" s="48">
        <v>-1776513</v>
      </c>
      <c r="J11" s="48">
        <v>1018</v>
      </c>
      <c r="K11" s="48">
        <v>-516812</v>
      </c>
      <c r="L11" s="48">
        <v>-872422</v>
      </c>
      <c r="M11" s="21">
        <v>-41733712.909999996</v>
      </c>
      <c r="N11" s="21">
        <v>-27220665</v>
      </c>
      <c r="O11" s="48">
        <v>-2469694</v>
      </c>
      <c r="P11" s="48">
        <v>41576</v>
      </c>
      <c r="Q11" s="48">
        <v>-198339</v>
      </c>
      <c r="R11" s="48">
        <v>-129573</v>
      </c>
      <c r="S11" s="48">
        <v>-1516754</v>
      </c>
      <c r="T11" s="48">
        <v>-632029</v>
      </c>
      <c r="U11" s="48">
        <v>-598820</v>
      </c>
      <c r="V11" s="48">
        <v>20484</v>
      </c>
      <c r="W11" s="48">
        <v>196980</v>
      </c>
      <c r="X11" s="48">
        <v>29475</v>
      </c>
      <c r="Y11" s="48">
        <v>3585371</v>
      </c>
      <c r="Z11" s="48">
        <v>233053</v>
      </c>
      <c r="AA11" s="48">
        <v>-545040</v>
      </c>
      <c r="AB11" s="48">
        <v>1307497</v>
      </c>
      <c r="AC11" s="56"/>
      <c r="AD11" s="56"/>
      <c r="AE11" s="56"/>
      <c r="AF11" s="56"/>
      <c r="AG11" s="56"/>
      <c r="AH11" s="56"/>
      <c r="AI11" s="56"/>
      <c r="AJ11" s="56"/>
      <c r="AK11" s="55"/>
      <c r="AL11" s="26"/>
    </row>
    <row r="12" spans="1:38" s="35" customFormat="1" x14ac:dyDescent="0.2">
      <c r="A12" s="70" t="s">
        <v>169</v>
      </c>
      <c r="B12" s="48">
        <v>-38038</v>
      </c>
      <c r="C12" s="48">
        <v>280391</v>
      </c>
      <c r="D12" s="48">
        <v>64855</v>
      </c>
      <c r="E12" s="48">
        <v>683484</v>
      </c>
      <c r="F12" s="48">
        <v>-762397</v>
      </c>
      <c r="G12" s="48">
        <v>-233406</v>
      </c>
      <c r="H12" s="48">
        <v>174729</v>
      </c>
      <c r="I12" s="48">
        <v>807249</v>
      </c>
      <c r="J12" s="48"/>
      <c r="K12" s="48"/>
      <c r="L12" s="48"/>
      <c r="M12" s="21"/>
      <c r="N12" s="21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56"/>
      <c r="AD12" s="56"/>
      <c r="AE12" s="56"/>
      <c r="AF12" s="56"/>
      <c r="AG12" s="56"/>
      <c r="AH12" s="56"/>
      <c r="AI12" s="56"/>
      <c r="AJ12" s="56"/>
      <c r="AK12" s="55"/>
      <c r="AL12" s="26"/>
    </row>
    <row r="13" spans="1:38" s="35" customFormat="1" x14ac:dyDescent="0.2">
      <c r="A13" s="32" t="s">
        <v>4</v>
      </c>
      <c r="B13" s="48">
        <v>84263652</v>
      </c>
      <c r="C13" s="48">
        <v>101789774</v>
      </c>
      <c r="D13" s="48">
        <v>122635996</v>
      </c>
      <c r="E13" s="48">
        <v>148271100</v>
      </c>
      <c r="F13" s="48">
        <v>166242887</v>
      </c>
      <c r="G13" s="48">
        <v>185977726</v>
      </c>
      <c r="H13" s="48">
        <v>192347054</v>
      </c>
      <c r="I13" s="48">
        <v>201358428</v>
      </c>
      <c r="J13" s="48">
        <v>210595208</v>
      </c>
      <c r="K13" s="48">
        <v>220242447</v>
      </c>
      <c r="L13" s="48">
        <v>225754616</v>
      </c>
      <c r="M13" s="21">
        <v>245364902</v>
      </c>
      <c r="N13" s="21">
        <v>173370422</v>
      </c>
      <c r="O13" s="48">
        <v>175187932</v>
      </c>
      <c r="P13" s="48">
        <v>176792146</v>
      </c>
      <c r="Q13" s="48">
        <v>180926964</v>
      </c>
      <c r="R13" s="48">
        <v>191728933</v>
      </c>
      <c r="S13" s="48">
        <v>187912371</v>
      </c>
      <c r="T13" s="48">
        <v>188387781</v>
      </c>
      <c r="U13" s="48">
        <v>193779737</v>
      </c>
      <c r="V13" s="48">
        <v>196535950</v>
      </c>
      <c r="W13" s="48">
        <v>191368626</v>
      </c>
      <c r="X13" s="48">
        <v>186777756</v>
      </c>
      <c r="Y13" s="48">
        <v>173289965</v>
      </c>
      <c r="Z13" s="48">
        <v>164246614</v>
      </c>
      <c r="AA13" s="48">
        <v>155371401</v>
      </c>
      <c r="AB13" s="48">
        <v>141501326</v>
      </c>
      <c r="AC13" s="56"/>
      <c r="AD13" s="56"/>
      <c r="AE13" s="56"/>
      <c r="AF13" s="56"/>
      <c r="AG13" s="56"/>
      <c r="AH13" s="56"/>
      <c r="AI13" s="56"/>
      <c r="AJ13" s="56"/>
      <c r="AK13" s="55"/>
    </row>
    <row r="14" spans="1:38" s="35" customFormat="1" x14ac:dyDescent="0.2">
      <c r="A14" s="32" t="s">
        <v>111</v>
      </c>
      <c r="B14" s="48">
        <v>3237098</v>
      </c>
      <c r="C14" s="48">
        <v>3531649</v>
      </c>
      <c r="D14" s="48">
        <v>3507555</v>
      </c>
      <c r="E14" s="48">
        <v>4091723</v>
      </c>
      <c r="F14" s="48">
        <v>9868813</v>
      </c>
      <c r="G14" s="48">
        <v>10081688</v>
      </c>
      <c r="H14" s="48">
        <v>10660671</v>
      </c>
      <c r="I14" s="48">
        <v>10639905</v>
      </c>
      <c r="J14" s="48">
        <v>11023590</v>
      </c>
      <c r="K14" s="48">
        <v>11041089</v>
      </c>
      <c r="L14" s="48">
        <v>11041090</v>
      </c>
      <c r="M14" s="21">
        <v>6290991</v>
      </c>
      <c r="N14" s="21">
        <v>6228615</v>
      </c>
      <c r="O14" s="48">
        <v>6213171</v>
      </c>
      <c r="P14" s="48">
        <v>7750931</v>
      </c>
      <c r="Q14" s="48">
        <v>6877899</v>
      </c>
      <c r="R14" s="48">
        <v>6784250</v>
      </c>
      <c r="S14" s="48">
        <v>6898279</v>
      </c>
      <c r="T14" s="48">
        <v>6931344</v>
      </c>
      <c r="U14" s="48">
        <v>11563678</v>
      </c>
      <c r="V14" s="48">
        <v>9030614</v>
      </c>
      <c r="W14" s="48">
        <v>8858012</v>
      </c>
      <c r="X14" s="48">
        <v>9535274</v>
      </c>
      <c r="Y14" s="48">
        <v>7640689</v>
      </c>
      <c r="Z14" s="48">
        <v>6885746</v>
      </c>
      <c r="AA14" s="48">
        <v>6685823</v>
      </c>
      <c r="AB14" s="48">
        <v>6742249</v>
      </c>
      <c r="AC14" s="56"/>
      <c r="AD14" s="56"/>
      <c r="AE14" s="56"/>
      <c r="AF14" s="56"/>
      <c r="AG14" s="56"/>
      <c r="AH14" s="56"/>
      <c r="AI14" s="56"/>
      <c r="AJ14" s="56"/>
      <c r="AK14" s="55"/>
      <c r="AL14" s="26"/>
    </row>
    <row r="15" spans="1:38" s="35" customFormat="1" x14ac:dyDescent="0.2">
      <c r="A15" s="32" t="s">
        <v>141</v>
      </c>
      <c r="B15" s="48">
        <v>7003300</v>
      </c>
      <c r="C15" s="48">
        <v>6153932</v>
      </c>
      <c r="D15" s="48">
        <v>6777086</v>
      </c>
      <c r="E15" s="48">
        <v>7076761</v>
      </c>
      <c r="F15" s="48">
        <v>6660488</v>
      </c>
      <c r="G15" s="48">
        <v>6677700</v>
      </c>
      <c r="H15" s="48">
        <v>5912367</v>
      </c>
      <c r="I15" s="48">
        <v>6485294</v>
      </c>
      <c r="J15" s="48">
        <v>6164767</v>
      </c>
      <c r="K15" s="48">
        <v>6006465</v>
      </c>
      <c r="L15" s="48">
        <v>5703457</v>
      </c>
      <c r="M15" s="21">
        <v>5632158</v>
      </c>
      <c r="N15" s="21">
        <v>4996846</v>
      </c>
      <c r="O15" s="48">
        <v>6005899</v>
      </c>
      <c r="P15" s="48">
        <v>4656095</v>
      </c>
      <c r="Q15" s="48">
        <v>4984502</v>
      </c>
      <c r="R15" s="48">
        <v>3596628</v>
      </c>
      <c r="S15" s="48">
        <v>3293295</v>
      </c>
      <c r="T15" s="48">
        <v>2368706</v>
      </c>
      <c r="U15" s="48">
        <v>2358942</v>
      </c>
      <c r="V15" s="48">
        <v>2272359</v>
      </c>
      <c r="W15" s="48">
        <v>2630178</v>
      </c>
      <c r="X15" s="48">
        <v>2622067</v>
      </c>
      <c r="Y15" s="48">
        <v>2620497</v>
      </c>
      <c r="Z15" s="48">
        <v>3583507</v>
      </c>
      <c r="AA15" s="48">
        <v>2802616</v>
      </c>
      <c r="AB15" s="48">
        <v>194180</v>
      </c>
      <c r="AC15" s="56"/>
      <c r="AD15" s="56"/>
      <c r="AE15" s="56"/>
      <c r="AF15" s="56"/>
      <c r="AG15" s="56"/>
      <c r="AH15" s="56"/>
      <c r="AI15" s="56"/>
      <c r="AJ15" s="56"/>
      <c r="AK15" s="55"/>
      <c r="AL15" s="26"/>
    </row>
    <row r="16" spans="1:38" s="35" customFormat="1" ht="24" x14ac:dyDescent="0.2">
      <c r="A16" s="34" t="s">
        <v>142</v>
      </c>
      <c r="B16" s="48">
        <v>0</v>
      </c>
      <c r="C16" s="48">
        <v>0</v>
      </c>
      <c r="D16" s="48">
        <v>0</v>
      </c>
      <c r="E16" s="48">
        <v>0</v>
      </c>
      <c r="F16" s="48">
        <v>1173682</v>
      </c>
      <c r="G16" s="48">
        <v>1150866</v>
      </c>
      <c r="H16" s="48">
        <v>1033022</v>
      </c>
      <c r="I16" s="48">
        <v>2037607</v>
      </c>
      <c r="J16" s="48">
        <v>1465312</v>
      </c>
      <c r="K16" s="48">
        <v>1503505</v>
      </c>
      <c r="L16" s="48">
        <v>1368710</v>
      </c>
      <c r="M16" s="21">
        <v>1365080</v>
      </c>
      <c r="N16" s="21">
        <v>1207020</v>
      </c>
      <c r="O16" s="48">
        <v>1195552</v>
      </c>
      <c r="P16" s="48">
        <v>1051275</v>
      </c>
      <c r="Q16" s="48">
        <v>1308496</v>
      </c>
      <c r="R16" s="48">
        <v>2073335</v>
      </c>
      <c r="S16" s="48">
        <v>1839073</v>
      </c>
      <c r="T16" s="48">
        <v>1522485</v>
      </c>
      <c r="U16" s="48">
        <v>1480674</v>
      </c>
      <c r="V16" s="48">
        <v>1046426</v>
      </c>
      <c r="W16" s="48">
        <v>992974</v>
      </c>
      <c r="X16" s="48">
        <v>736747</v>
      </c>
      <c r="Y16" s="48">
        <v>1068177</v>
      </c>
      <c r="Z16" s="48">
        <v>1129497</v>
      </c>
      <c r="AA16" s="48">
        <v>1120440</v>
      </c>
      <c r="AB16" s="48">
        <v>961088</v>
      </c>
      <c r="AC16" s="56"/>
      <c r="AD16" s="56"/>
      <c r="AE16" s="56"/>
      <c r="AF16" s="56"/>
      <c r="AG16" s="56"/>
      <c r="AH16" s="56"/>
      <c r="AI16" s="56"/>
      <c r="AJ16" s="56"/>
      <c r="AK16" s="55"/>
    </row>
    <row r="17" spans="1:38" s="35" customFormat="1" x14ac:dyDescent="0.2">
      <c r="A17" s="32" t="s">
        <v>143</v>
      </c>
      <c r="B17" s="48">
        <v>0</v>
      </c>
      <c r="C17" s="48">
        <v>0</v>
      </c>
      <c r="D17" s="48">
        <v>0</v>
      </c>
      <c r="E17" s="48">
        <v>0</v>
      </c>
      <c r="F17" s="48">
        <v>69691</v>
      </c>
      <c r="G17" s="48">
        <v>5579</v>
      </c>
      <c r="H17" s="48">
        <v>784556</v>
      </c>
      <c r="I17" s="48">
        <v>519284</v>
      </c>
      <c r="J17" s="48">
        <v>1058555</v>
      </c>
      <c r="K17" s="48">
        <v>1002169</v>
      </c>
      <c r="L17" s="48">
        <v>1096795</v>
      </c>
      <c r="M17" s="21">
        <v>1043728</v>
      </c>
      <c r="N17" s="21">
        <v>1211553</v>
      </c>
      <c r="O17" s="48">
        <v>1001034</v>
      </c>
      <c r="P17" s="48">
        <v>918560</v>
      </c>
      <c r="Q17" s="48">
        <v>881518</v>
      </c>
      <c r="R17" s="48">
        <v>240967</v>
      </c>
      <c r="S17" s="48">
        <v>85122</v>
      </c>
      <c r="T17" s="48">
        <v>25803</v>
      </c>
      <c r="U17" s="48">
        <v>92320</v>
      </c>
      <c r="V17" s="48">
        <v>873513</v>
      </c>
      <c r="W17" s="48">
        <v>481605</v>
      </c>
      <c r="X17" s="48">
        <v>312752</v>
      </c>
      <c r="Y17" s="48">
        <v>114272</v>
      </c>
      <c r="Z17" s="48">
        <v>455261</v>
      </c>
      <c r="AA17" s="48">
        <v>-140793</v>
      </c>
      <c r="AB17" s="48">
        <v>-294780</v>
      </c>
      <c r="AC17" s="56"/>
      <c r="AD17" s="56"/>
      <c r="AE17" s="56"/>
      <c r="AF17" s="56"/>
      <c r="AG17" s="56"/>
      <c r="AH17" s="56"/>
      <c r="AI17" s="56"/>
      <c r="AJ17" s="56"/>
      <c r="AK17" s="55"/>
      <c r="AL17" s="26"/>
    </row>
    <row r="18" spans="1:38" s="35" customFormat="1" x14ac:dyDescent="0.2">
      <c r="A18" s="32" t="s">
        <v>144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66"/>
      <c r="O18" s="48"/>
      <c r="P18" s="48"/>
      <c r="Q18" s="48"/>
      <c r="R18" s="48">
        <v>105774000</v>
      </c>
      <c r="S18" s="48"/>
      <c r="T18" s="48"/>
      <c r="U18" s="48">
        <v>966667</v>
      </c>
      <c r="V18" s="48"/>
      <c r="W18" s="48"/>
      <c r="X18" s="48"/>
      <c r="Y18" s="48">
        <v>139096602</v>
      </c>
      <c r="Z18" s="48">
        <v>5137925</v>
      </c>
      <c r="AA18" s="48"/>
      <c r="AB18" s="48"/>
      <c r="AC18" s="56"/>
      <c r="AD18" s="56"/>
      <c r="AE18" s="56"/>
      <c r="AF18" s="56"/>
      <c r="AG18" s="56"/>
      <c r="AH18" s="56"/>
      <c r="AI18" s="56"/>
      <c r="AJ18" s="56"/>
      <c r="AK18" s="55"/>
      <c r="AL18" s="26"/>
    </row>
    <row r="19" spans="1:38" s="35" customFormat="1" x14ac:dyDescent="0.2">
      <c r="A19" s="32" t="s">
        <v>145</v>
      </c>
      <c r="B19" s="48"/>
      <c r="C19" s="48"/>
      <c r="D19" s="48"/>
      <c r="E19" s="48"/>
      <c r="F19" s="48"/>
      <c r="G19" s="48"/>
      <c r="H19" s="48"/>
      <c r="I19" s="48"/>
      <c r="J19" s="48"/>
      <c r="K19" s="48">
        <v>59949</v>
      </c>
      <c r="L19" s="48">
        <v>179846</v>
      </c>
      <c r="M19" s="48"/>
      <c r="N19" s="66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>
        <v>239637431</v>
      </c>
      <c r="Z19" s="48">
        <v>0</v>
      </c>
      <c r="AA19" s="48"/>
      <c r="AB19" s="48"/>
      <c r="AC19" s="56"/>
      <c r="AD19" s="56"/>
      <c r="AE19" s="56"/>
      <c r="AF19" s="56"/>
      <c r="AG19" s="56"/>
      <c r="AH19" s="56"/>
      <c r="AI19" s="56"/>
      <c r="AJ19" s="56"/>
      <c r="AK19" s="55"/>
    </row>
    <row r="20" spans="1:38" s="35" customFormat="1" x14ac:dyDescent="0.2">
      <c r="A20" s="32" t="s">
        <v>157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66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>
        <v>30100793</v>
      </c>
      <c r="Z20" s="48"/>
      <c r="AA20" s="48"/>
      <c r="AB20" s="48"/>
      <c r="AC20" s="56"/>
      <c r="AD20" s="56"/>
      <c r="AE20" s="56"/>
      <c r="AF20" s="56"/>
      <c r="AG20" s="56"/>
      <c r="AH20" s="56"/>
      <c r="AI20" s="56"/>
      <c r="AJ20" s="56"/>
      <c r="AK20" s="55"/>
    </row>
    <row r="21" spans="1:38" s="35" customFormat="1" ht="24" x14ac:dyDescent="0.2">
      <c r="A21" s="33" t="s">
        <v>146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6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>
        <v>146561217</v>
      </c>
      <c r="AA21" s="48">
        <v>-105952415</v>
      </c>
      <c r="AB21" s="48">
        <v>-10793350</v>
      </c>
      <c r="AC21" s="56"/>
      <c r="AD21" s="56"/>
      <c r="AE21" s="56"/>
      <c r="AF21" s="56"/>
      <c r="AG21" s="56"/>
      <c r="AH21" s="56"/>
      <c r="AI21" s="56"/>
      <c r="AJ21" s="56"/>
      <c r="AK21" s="55"/>
      <c r="AL21" s="26"/>
    </row>
    <row r="22" spans="1:38" s="35" customFormat="1" x14ac:dyDescent="0.2">
      <c r="A22" s="32" t="s">
        <v>147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66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>
        <v>-33407</v>
      </c>
      <c r="AA22" s="48">
        <v>315823</v>
      </c>
      <c r="AB22" s="48">
        <v>78590</v>
      </c>
      <c r="AC22" s="56"/>
      <c r="AD22" s="56"/>
      <c r="AE22" s="56"/>
      <c r="AF22" s="56"/>
      <c r="AG22" s="56"/>
      <c r="AH22" s="56"/>
      <c r="AI22" s="56"/>
      <c r="AJ22" s="56"/>
      <c r="AK22" s="55"/>
      <c r="AL22" s="26"/>
    </row>
    <row r="23" spans="1:38" s="35" customFormat="1" x14ac:dyDescent="0.2">
      <c r="A23" s="32" t="s">
        <v>154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66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>
        <v>411324</v>
      </c>
      <c r="AC23" s="56"/>
      <c r="AD23" s="56"/>
      <c r="AE23" s="56"/>
      <c r="AF23" s="56"/>
      <c r="AG23" s="56"/>
      <c r="AH23" s="56"/>
      <c r="AI23" s="56"/>
      <c r="AJ23" s="56"/>
      <c r="AK23" s="55"/>
      <c r="AL23" s="26"/>
    </row>
    <row r="24" spans="1:38" s="35" customFormat="1" x14ac:dyDescent="0.2">
      <c r="A24" s="32" t="s">
        <v>148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66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6"/>
      <c r="AD24" s="56"/>
      <c r="AE24" s="56"/>
      <c r="AF24" s="56"/>
      <c r="AG24" s="56"/>
      <c r="AH24" s="56"/>
      <c r="AI24" s="56"/>
      <c r="AJ24" s="56"/>
      <c r="AK24" s="55"/>
    </row>
    <row r="25" spans="1:38" s="35" customFormat="1" x14ac:dyDescent="0.2">
      <c r="A25" s="32" t="s">
        <v>149</v>
      </c>
      <c r="B25" s="48">
        <v>-26235606</v>
      </c>
      <c r="C25" s="48">
        <v>-15175779</v>
      </c>
      <c r="D25" s="48">
        <v>-55592431</v>
      </c>
      <c r="E25" s="48">
        <v>17363354</v>
      </c>
      <c r="F25" s="48">
        <v>-10926860</v>
      </c>
      <c r="G25" s="48">
        <v>-15021064</v>
      </c>
      <c r="H25" s="48">
        <v>-16865479</v>
      </c>
      <c r="I25" s="48">
        <v>-29318399</v>
      </c>
      <c r="J25" s="48">
        <v>313522</v>
      </c>
      <c r="K25" s="48">
        <v>-16227946</v>
      </c>
      <c r="L25" s="48">
        <v>-8274203</v>
      </c>
      <c r="M25" s="21">
        <v>13337566</v>
      </c>
      <c r="N25" s="21">
        <v>-35841556</v>
      </c>
      <c r="O25" s="48">
        <v>-12352703</v>
      </c>
      <c r="P25" s="48">
        <v>-7640924</v>
      </c>
      <c r="Q25" s="48">
        <v>9632506</v>
      </c>
      <c r="R25" s="48">
        <v>14456133</v>
      </c>
      <c r="S25" s="48">
        <v>21513042</v>
      </c>
      <c r="T25" s="48">
        <v>-23455351</v>
      </c>
      <c r="U25" s="48">
        <v>86502133</v>
      </c>
      <c r="V25" s="48">
        <v>43194535</v>
      </c>
      <c r="W25" s="48">
        <v>-80235429</v>
      </c>
      <c r="X25" s="48">
        <v>-33020992</v>
      </c>
      <c r="Y25" s="48">
        <v>208515</v>
      </c>
      <c r="Z25" s="48">
        <v>-658725</v>
      </c>
      <c r="AA25" s="48">
        <v>-4189347</v>
      </c>
      <c r="AB25" s="48">
        <v>-2017155</v>
      </c>
      <c r="AC25" s="56"/>
      <c r="AD25" s="56"/>
      <c r="AE25" s="56"/>
      <c r="AF25" s="56"/>
      <c r="AG25" s="56"/>
      <c r="AH25" s="56"/>
      <c r="AI25" s="56"/>
      <c r="AJ25" s="56"/>
      <c r="AK25" s="55"/>
      <c r="AL25" s="26"/>
    </row>
    <row r="26" spans="1:38" s="35" customFormat="1" x14ac:dyDescent="0.2">
      <c r="A26" s="32" t="s">
        <v>158</v>
      </c>
      <c r="B26" s="48"/>
      <c r="C26" s="48"/>
      <c r="D26" s="48"/>
      <c r="E26" s="48"/>
      <c r="F26" s="48"/>
      <c r="G26" s="48"/>
      <c r="H26" s="48"/>
      <c r="I26" s="48"/>
      <c r="J26" s="47"/>
      <c r="K26" s="48"/>
      <c r="L26" s="48"/>
      <c r="M26" s="21"/>
      <c r="N26" s="21"/>
      <c r="O26" s="48"/>
      <c r="P26" s="48"/>
      <c r="Q26" s="48"/>
      <c r="R26" s="48"/>
      <c r="S26" s="48"/>
      <c r="T26" s="47"/>
      <c r="U26" s="47"/>
      <c r="V26" s="48"/>
      <c r="W26" s="48"/>
      <c r="X26" s="48">
        <v>-133214</v>
      </c>
      <c r="Y26" s="48">
        <v>-2678429</v>
      </c>
      <c r="Z26" s="48"/>
      <c r="AA26" s="48"/>
      <c r="AB26" s="48"/>
      <c r="AC26" s="56"/>
      <c r="AD26" s="56"/>
      <c r="AE26" s="56"/>
      <c r="AF26" s="56"/>
      <c r="AG26" s="56"/>
      <c r="AH26" s="56"/>
      <c r="AI26" s="56"/>
      <c r="AJ26" s="56"/>
      <c r="AK26" s="55"/>
      <c r="AL26" s="26"/>
    </row>
    <row r="27" spans="1:38" s="35" customFormat="1" x14ac:dyDescent="0.2">
      <c r="A27" s="32" t="s">
        <v>112</v>
      </c>
      <c r="B27" s="48">
        <v>-15555274</v>
      </c>
      <c r="C27" s="48">
        <v>-28083387</v>
      </c>
      <c r="D27" s="48">
        <v>-21194466</v>
      </c>
      <c r="E27" s="48">
        <v>-9260846.0000000037</v>
      </c>
      <c r="F27" s="48">
        <v>-30507400</v>
      </c>
      <c r="G27" s="48">
        <v>-1977063</v>
      </c>
      <c r="H27" s="48">
        <v>-6348289</v>
      </c>
      <c r="I27" s="48">
        <v>-8387032</v>
      </c>
      <c r="J27" s="48">
        <v>-5346923</v>
      </c>
      <c r="K27" s="48">
        <v>-21007826</v>
      </c>
      <c r="L27" s="48">
        <v>-26364459</v>
      </c>
      <c r="M27" s="21">
        <v>-31222108</v>
      </c>
      <c r="N27" s="21">
        <v>37559483</v>
      </c>
      <c r="O27" s="48">
        <v>-346549</v>
      </c>
      <c r="P27" s="48">
        <v>-16908684</v>
      </c>
      <c r="Q27" s="48">
        <v>6564937</v>
      </c>
      <c r="R27" s="48">
        <v>32150746</v>
      </c>
      <c r="S27" s="48">
        <v>-36234839</v>
      </c>
      <c r="T27" s="48">
        <v>19371201</v>
      </c>
      <c r="U27" s="48">
        <v>61385789</v>
      </c>
      <c r="V27" s="48">
        <v>16853373</v>
      </c>
      <c r="W27" s="48">
        <v>-28228273</v>
      </c>
      <c r="X27" s="48">
        <v>-3827691</v>
      </c>
      <c r="Y27" s="48">
        <v>-6865736</v>
      </c>
      <c r="Z27" s="48">
        <v>-899129</v>
      </c>
      <c r="AA27" s="48">
        <v>-9296368</v>
      </c>
      <c r="AB27" s="48">
        <v>-21553261</v>
      </c>
      <c r="AC27" s="56"/>
      <c r="AD27" s="56"/>
      <c r="AE27" s="56"/>
      <c r="AF27" s="56"/>
      <c r="AG27" s="56"/>
      <c r="AH27" s="56"/>
      <c r="AI27" s="56"/>
      <c r="AJ27" s="56"/>
      <c r="AK27" s="55"/>
      <c r="AL27" s="26"/>
    </row>
    <row r="28" spans="1:38" s="35" customFormat="1" x14ac:dyDescent="0.2">
      <c r="A28" s="32" t="s">
        <v>113</v>
      </c>
      <c r="B28" s="48">
        <v>-1218597</v>
      </c>
      <c r="C28" s="48">
        <v>10148004</v>
      </c>
      <c r="D28" s="48">
        <v>115508</v>
      </c>
      <c r="E28" s="48">
        <v>-5852079</v>
      </c>
      <c r="F28" s="48">
        <v>5873806</v>
      </c>
      <c r="G28" s="48">
        <v>-7684704</v>
      </c>
      <c r="H28" s="48">
        <v>2864683</v>
      </c>
      <c r="I28" s="48">
        <v>-5937696</v>
      </c>
      <c r="J28" s="48">
        <v>-853466</v>
      </c>
      <c r="K28" s="48">
        <v>-316206</v>
      </c>
      <c r="L28" s="48">
        <v>-5243468</v>
      </c>
      <c r="M28" s="21">
        <v>-2753096</v>
      </c>
      <c r="N28" s="21">
        <v>8328368</v>
      </c>
      <c r="O28" s="48">
        <v>-52120</v>
      </c>
      <c r="P28" s="48">
        <v>-7675557</v>
      </c>
      <c r="Q28" s="48">
        <v>-9940469</v>
      </c>
      <c r="R28" s="48">
        <v>-7309344</v>
      </c>
      <c r="S28" s="48">
        <v>-6011332</v>
      </c>
      <c r="T28" s="48">
        <v>-9608778</v>
      </c>
      <c r="U28" s="48">
        <v>-5798142</v>
      </c>
      <c r="V28" s="48">
        <v>-579942</v>
      </c>
      <c r="W28" s="48">
        <v>4672361</v>
      </c>
      <c r="X28" s="48">
        <v>-6745362</v>
      </c>
      <c r="Y28" s="48">
        <v>-2826384</v>
      </c>
      <c r="Z28" s="48">
        <v>-3210079</v>
      </c>
      <c r="AA28" s="48">
        <v>-6362497</v>
      </c>
      <c r="AB28" s="48">
        <v>-34421298</v>
      </c>
      <c r="AC28" s="56"/>
      <c r="AD28" s="56"/>
      <c r="AE28" s="56"/>
      <c r="AF28" s="56"/>
      <c r="AG28" s="56"/>
      <c r="AH28" s="56"/>
      <c r="AI28" s="56"/>
      <c r="AJ28" s="56"/>
      <c r="AK28" s="55"/>
      <c r="AL28" s="26"/>
    </row>
    <row r="29" spans="1:38" s="35" customFormat="1" x14ac:dyDescent="0.2">
      <c r="A29" s="32" t="s">
        <v>152</v>
      </c>
      <c r="B29" s="48"/>
      <c r="C29" s="48"/>
      <c r="D29" s="48"/>
      <c r="E29" s="48"/>
      <c r="F29" s="48"/>
      <c r="G29" s="48"/>
      <c r="H29" s="48"/>
      <c r="I29" s="48"/>
      <c r="J29" s="47"/>
      <c r="K29" s="48"/>
      <c r="L29" s="48"/>
      <c r="M29" s="21"/>
      <c r="N29" s="21"/>
      <c r="O29" s="48"/>
      <c r="P29" s="48"/>
      <c r="Q29" s="48"/>
      <c r="R29" s="47"/>
      <c r="S29" s="47"/>
      <c r="T29" s="48"/>
      <c r="U29" s="48"/>
      <c r="V29" s="48"/>
      <c r="W29" s="48"/>
      <c r="X29" s="48"/>
      <c r="Y29" s="48"/>
      <c r="Z29" s="48">
        <v>222141</v>
      </c>
      <c r="AA29" s="48">
        <v>-2359437</v>
      </c>
      <c r="AB29" s="48">
        <v>-82190</v>
      </c>
      <c r="AC29" s="56"/>
      <c r="AD29" s="56"/>
      <c r="AE29" s="56"/>
      <c r="AF29" s="56"/>
      <c r="AG29" s="56"/>
      <c r="AH29" s="56"/>
      <c r="AI29" s="56"/>
      <c r="AJ29" s="56"/>
      <c r="AK29" s="55"/>
      <c r="AL29" s="26"/>
    </row>
    <row r="30" spans="1:38" s="35" customFormat="1" x14ac:dyDescent="0.2">
      <c r="A30" s="32" t="s">
        <v>114</v>
      </c>
      <c r="B30" s="48">
        <v>13125287</v>
      </c>
      <c r="C30" s="48">
        <v>21703089</v>
      </c>
      <c r="D30" s="48">
        <v>8805299</v>
      </c>
      <c r="E30" s="48">
        <v>5602323</v>
      </c>
      <c r="F30" s="48">
        <v>8296980</v>
      </c>
      <c r="G30" s="48">
        <v>-872935</v>
      </c>
      <c r="H30" s="48">
        <v>24244703</v>
      </c>
      <c r="I30" s="48">
        <v>-5242931</v>
      </c>
      <c r="J30" s="48">
        <v>3521334</v>
      </c>
      <c r="K30" s="48">
        <v>-13274229</v>
      </c>
      <c r="L30" s="48">
        <v>7039215</v>
      </c>
      <c r="M30" s="21">
        <v>27419295</v>
      </c>
      <c r="N30" s="21">
        <v>-6657095</v>
      </c>
      <c r="O30" s="48">
        <v>-4132746</v>
      </c>
      <c r="P30" s="48">
        <v>-7269481</v>
      </c>
      <c r="Q30" s="48">
        <v>37912146</v>
      </c>
      <c r="R30" s="48">
        <v>-16094831</v>
      </c>
      <c r="S30" s="48">
        <v>33225078</v>
      </c>
      <c r="T30" s="48">
        <v>-57377721</v>
      </c>
      <c r="U30" s="48">
        <v>-36579576</v>
      </c>
      <c r="V30" s="48">
        <v>-6456221</v>
      </c>
      <c r="W30" s="48">
        <v>39046117</v>
      </c>
      <c r="X30" s="48">
        <v>-1498671</v>
      </c>
      <c r="Y30" s="48">
        <v>4697376</v>
      </c>
      <c r="Z30" s="48">
        <v>8714410</v>
      </c>
      <c r="AA30" s="48">
        <v>19833793</v>
      </c>
      <c r="AB30" s="48">
        <v>11685232</v>
      </c>
      <c r="AC30" s="56"/>
      <c r="AD30" s="56"/>
      <c r="AE30" s="56"/>
      <c r="AF30" s="56"/>
      <c r="AG30" s="56"/>
      <c r="AH30" s="56"/>
      <c r="AI30" s="56"/>
      <c r="AJ30" s="56"/>
      <c r="AK30" s="55"/>
    </row>
    <row r="31" spans="1:38" s="35" customFormat="1" x14ac:dyDescent="0.2">
      <c r="A31" s="32" t="s">
        <v>115</v>
      </c>
      <c r="B31" s="48">
        <v>17367340</v>
      </c>
      <c r="C31" s="48">
        <v>7876</v>
      </c>
      <c r="D31" s="48">
        <v>15264958</v>
      </c>
      <c r="E31" s="48">
        <v>1312002</v>
      </c>
      <c r="F31" s="48">
        <v>13982097</v>
      </c>
      <c r="G31" s="48">
        <v>-2661260</v>
      </c>
      <c r="H31" s="48">
        <v>12330949</v>
      </c>
      <c r="I31" s="48">
        <v>17817242</v>
      </c>
      <c r="J31" s="48">
        <v>-10144265</v>
      </c>
      <c r="K31" s="48">
        <v>-11319565</v>
      </c>
      <c r="L31" s="48">
        <v>24167325</v>
      </c>
      <c r="M31" s="21">
        <v>-17425744</v>
      </c>
      <c r="N31" s="66">
        <v>18951309</v>
      </c>
      <c r="O31" s="48">
        <v>-14740560</v>
      </c>
      <c r="P31" s="48">
        <v>16811333</v>
      </c>
      <c r="Q31" s="48">
        <v>-18039712</v>
      </c>
      <c r="R31" s="48">
        <v>10623203</v>
      </c>
      <c r="S31" s="48">
        <v>-10301330</v>
      </c>
      <c r="T31" s="48">
        <v>15422174</v>
      </c>
      <c r="U31" s="48">
        <v>-15985881</v>
      </c>
      <c r="V31" s="48">
        <v>-158281</v>
      </c>
      <c r="W31" s="48">
        <v>6255592</v>
      </c>
      <c r="X31" s="48">
        <v>16907154</v>
      </c>
      <c r="Y31" s="48">
        <v>-8923223</v>
      </c>
      <c r="Z31" s="48">
        <v>6973898</v>
      </c>
      <c r="AA31" s="48">
        <v>7063135</v>
      </c>
      <c r="AB31" s="48">
        <v>12697175</v>
      </c>
      <c r="AC31" s="56"/>
      <c r="AD31" s="56"/>
      <c r="AE31" s="56"/>
      <c r="AF31" s="56"/>
      <c r="AG31" s="56"/>
      <c r="AH31" s="56"/>
      <c r="AI31" s="56"/>
      <c r="AJ31" s="56"/>
      <c r="AK31" s="55"/>
      <c r="AL31" s="26"/>
    </row>
    <row r="32" spans="1:38" s="35" customFormat="1" x14ac:dyDescent="0.2">
      <c r="A32" s="32" t="s">
        <v>150</v>
      </c>
      <c r="B32" s="48">
        <v>0</v>
      </c>
      <c r="C32" s="48">
        <v>0</v>
      </c>
      <c r="D32" s="48">
        <v>0</v>
      </c>
      <c r="E32" s="48">
        <v>152000</v>
      </c>
      <c r="F32" s="48">
        <v>-152000</v>
      </c>
      <c r="G32" s="48">
        <v>0</v>
      </c>
      <c r="H32" s="48">
        <v>0</v>
      </c>
      <c r="I32" s="48">
        <v>0</v>
      </c>
      <c r="J32" s="48">
        <v>93634</v>
      </c>
      <c r="K32" s="48">
        <v>-73086</v>
      </c>
      <c r="L32" s="48">
        <v>19327</v>
      </c>
      <c r="M32" s="21">
        <v>32542</v>
      </c>
      <c r="N32" s="66">
        <v>133654</v>
      </c>
      <c r="O32" s="48">
        <v>-46650</v>
      </c>
      <c r="P32" s="48">
        <v>-108188</v>
      </c>
      <c r="Q32" s="48">
        <v>-48587</v>
      </c>
      <c r="R32" s="48">
        <v>-636179</v>
      </c>
      <c r="S32" s="48">
        <v>-34187</v>
      </c>
      <c r="T32" s="48">
        <v>35418</v>
      </c>
      <c r="U32" s="48">
        <v>34327</v>
      </c>
      <c r="V32" s="48">
        <v>-84138</v>
      </c>
      <c r="W32" s="48">
        <v>383671</v>
      </c>
      <c r="X32" s="48">
        <v>3135456</v>
      </c>
      <c r="Y32" s="47">
        <v>-3928422</v>
      </c>
      <c r="Z32" s="48">
        <v>22737</v>
      </c>
      <c r="AA32" s="48">
        <v>12489</v>
      </c>
      <c r="AB32" s="48">
        <v>1839211</v>
      </c>
      <c r="AC32" s="56"/>
      <c r="AD32" s="56"/>
      <c r="AE32" s="56"/>
      <c r="AF32" s="56"/>
      <c r="AG32" s="56"/>
      <c r="AH32" s="56"/>
      <c r="AI32" s="56"/>
      <c r="AJ32" s="56"/>
      <c r="AK32" s="55"/>
      <c r="AL32" s="26"/>
    </row>
    <row r="33" spans="1:38" s="35" customFormat="1" x14ac:dyDescent="0.2">
      <c r="A33" s="32" t="s">
        <v>164</v>
      </c>
      <c r="B33" s="48"/>
      <c r="C33" s="48"/>
      <c r="D33" s="48"/>
      <c r="E33" s="48"/>
      <c r="F33" s="48"/>
      <c r="G33" s="48"/>
      <c r="H33" s="48"/>
      <c r="I33" s="48"/>
      <c r="J33" s="47"/>
      <c r="K33" s="48">
        <v>-18892396</v>
      </c>
      <c r="L33" s="48">
        <v>-3121998</v>
      </c>
      <c r="M33" s="21">
        <v>-3272506</v>
      </c>
      <c r="N33" s="66">
        <v>-6070017</v>
      </c>
      <c r="O33" s="48">
        <v>-1679557</v>
      </c>
      <c r="P33" s="48">
        <v>-1545585</v>
      </c>
      <c r="Q33" s="48">
        <v>-1597504</v>
      </c>
      <c r="R33" s="48"/>
      <c r="S33" s="48"/>
      <c r="T33" s="48"/>
      <c r="U33" s="48"/>
      <c r="V33" s="48"/>
      <c r="W33" s="48"/>
      <c r="X33" s="48"/>
      <c r="Y33" s="47"/>
      <c r="Z33" s="48"/>
      <c r="AA33" s="48"/>
      <c r="AB33" s="48"/>
      <c r="AC33" s="56"/>
      <c r="AD33" s="56"/>
      <c r="AE33" s="56"/>
      <c r="AF33" s="56"/>
      <c r="AG33" s="56"/>
      <c r="AH33" s="56"/>
      <c r="AI33" s="56"/>
      <c r="AJ33" s="56"/>
      <c r="AK33" s="55"/>
      <c r="AL33" s="26"/>
    </row>
    <row r="34" spans="1:38" s="35" customFormat="1" x14ac:dyDescent="0.2">
      <c r="A34" s="32" t="s">
        <v>165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21">
        <v>210913</v>
      </c>
      <c r="N34" s="66">
        <v>35782</v>
      </c>
      <c r="O34" s="48">
        <v>-62328</v>
      </c>
      <c r="P34" s="48">
        <v>2448807</v>
      </c>
      <c r="Q34" s="48">
        <v>-1071315</v>
      </c>
      <c r="R34" s="48"/>
      <c r="S34" s="48"/>
      <c r="T34" s="48"/>
      <c r="U34" s="48"/>
      <c r="V34" s="48"/>
      <c r="W34" s="48"/>
      <c r="X34" s="48"/>
      <c r="Y34" s="47"/>
      <c r="Z34" s="48"/>
      <c r="AA34" s="48"/>
      <c r="AB34" s="48"/>
      <c r="AC34" s="56"/>
      <c r="AD34" s="56"/>
      <c r="AE34" s="56"/>
      <c r="AF34" s="56"/>
      <c r="AG34" s="56"/>
      <c r="AH34" s="56"/>
      <c r="AI34" s="56"/>
      <c r="AJ34" s="56"/>
      <c r="AK34" s="55"/>
      <c r="AL34" s="26"/>
    </row>
    <row r="35" spans="1:38" s="35" customFormat="1" x14ac:dyDescent="0.2">
      <c r="A35" s="32" t="s">
        <v>151</v>
      </c>
      <c r="B35" s="48"/>
      <c r="C35" s="48"/>
      <c r="D35" s="48"/>
      <c r="E35" s="48"/>
      <c r="F35" s="48"/>
      <c r="G35" s="48"/>
      <c r="H35" s="48"/>
      <c r="I35" s="48"/>
      <c r="J35" s="48"/>
      <c r="K35" s="48">
        <v>10000000</v>
      </c>
      <c r="L35" s="48">
        <v>-3333333</v>
      </c>
      <c r="M35" s="21">
        <v>-3333334</v>
      </c>
      <c r="N35" s="66">
        <v>-3333333</v>
      </c>
      <c r="O35" s="48"/>
      <c r="P35" s="48"/>
      <c r="Q35" s="48"/>
      <c r="R35" s="48"/>
      <c r="S35" s="48"/>
      <c r="T35" s="48"/>
      <c r="U35" s="48"/>
      <c r="V35" s="48"/>
      <c r="W35" s="48"/>
      <c r="X35" s="48">
        <v>3000000</v>
      </c>
      <c r="Y35" s="48">
        <v>3709690</v>
      </c>
      <c r="Z35" s="48">
        <v>-32015</v>
      </c>
      <c r="AA35" s="48">
        <v>15304717</v>
      </c>
      <c r="AB35" s="48">
        <v>35238933</v>
      </c>
      <c r="AC35" s="56"/>
      <c r="AD35" s="56"/>
      <c r="AE35" s="56"/>
      <c r="AF35" s="56"/>
      <c r="AG35" s="56"/>
      <c r="AH35" s="56"/>
      <c r="AI35" s="56"/>
      <c r="AJ35" s="56"/>
      <c r="AK35" s="55"/>
    </row>
    <row r="36" spans="1:38" s="35" customFormat="1" x14ac:dyDescent="0.2">
      <c r="A36" s="32" t="s">
        <v>155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21"/>
      <c r="N36" s="66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>
        <v>0</v>
      </c>
      <c r="AA36" s="48">
        <v>0</v>
      </c>
      <c r="AB36" s="48">
        <v>-51979109</v>
      </c>
      <c r="AC36" s="56"/>
      <c r="AD36" s="56"/>
      <c r="AE36" s="56"/>
      <c r="AF36" s="56"/>
      <c r="AG36" s="56"/>
      <c r="AH36" s="56"/>
      <c r="AI36" s="56"/>
      <c r="AJ36" s="56"/>
      <c r="AK36" s="55"/>
      <c r="AL36" s="26"/>
    </row>
    <row r="37" spans="1:38" s="38" customFormat="1" x14ac:dyDescent="0.2">
      <c r="A37" s="40" t="s">
        <v>129</v>
      </c>
      <c r="B37" s="49">
        <f t="shared" ref="B37:U37" si="0">SUM(B6:B36)</f>
        <v>109202958</v>
      </c>
      <c r="C37" s="49">
        <f t="shared" si="0"/>
        <v>134541623.47999999</v>
      </c>
      <c r="D37" s="49">
        <f t="shared" si="0"/>
        <v>119241423</v>
      </c>
      <c r="E37" s="49">
        <f t="shared" si="0"/>
        <v>158153899</v>
      </c>
      <c r="F37" s="49">
        <f t="shared" si="0"/>
        <v>139821356</v>
      </c>
      <c r="G37" s="49">
        <f t="shared" si="0"/>
        <v>135033395</v>
      </c>
      <c r="H37" s="49">
        <f t="shared" si="0"/>
        <v>199339021</v>
      </c>
      <c r="I37" s="49">
        <f t="shared" si="0"/>
        <v>174200067</v>
      </c>
      <c r="J37" s="49">
        <f t="shared" si="0"/>
        <v>203047927</v>
      </c>
      <c r="K37" s="49">
        <f t="shared" si="0"/>
        <v>169701768</v>
      </c>
      <c r="L37" s="49">
        <f t="shared" si="0"/>
        <v>196740363</v>
      </c>
      <c r="M37" s="49">
        <f>SUM(M6:M36)</f>
        <v>200158816.09</v>
      </c>
      <c r="N37" s="67">
        <f>SUM(N6:N36)</f>
        <v>180684232</v>
      </c>
      <c r="O37" s="49">
        <f t="shared" si="0"/>
        <v>151803004</v>
      </c>
      <c r="P37" s="49">
        <f t="shared" si="0"/>
        <v>142910446</v>
      </c>
      <c r="Q37" s="49">
        <f t="shared" si="0"/>
        <v>195871610</v>
      </c>
      <c r="R37" s="49">
        <f t="shared" si="0"/>
        <v>136230614</v>
      </c>
      <c r="S37" s="49">
        <f t="shared" si="0"/>
        <v>147211497</v>
      </c>
      <c r="T37" s="49">
        <f t="shared" si="0"/>
        <v>110119084</v>
      </c>
      <c r="U37" s="49">
        <f t="shared" si="0"/>
        <v>171213338</v>
      </c>
      <c r="V37" s="49">
        <f>SUM(V6:V36)</f>
        <v>78116538</v>
      </c>
      <c r="W37" s="49">
        <f>SUM(W6:W36)</f>
        <v>43198121</v>
      </c>
      <c r="X37" s="49">
        <f t="shared" ref="X37:Y37" si="1">SUM(X6:X36)</f>
        <v>72954363</v>
      </c>
      <c r="Y37" s="49">
        <f t="shared" si="1"/>
        <v>89767086</v>
      </c>
      <c r="Z37" s="49">
        <f>SUM(Z6:Z36)</f>
        <v>153315726</v>
      </c>
      <c r="AA37" s="49">
        <f>SUM(AA6:AA36)</f>
        <v>167494648</v>
      </c>
      <c r="AB37" s="49">
        <f>SUM(AB6:AB36)</f>
        <v>125170031</v>
      </c>
      <c r="AC37" s="58"/>
      <c r="AD37" s="58"/>
      <c r="AE37" s="58"/>
      <c r="AF37" s="58"/>
      <c r="AG37" s="58"/>
      <c r="AH37" s="58"/>
      <c r="AI37" s="58"/>
      <c r="AJ37" s="58"/>
      <c r="AK37" s="59"/>
      <c r="AL37" s="37"/>
    </row>
    <row r="38" spans="1:38" x14ac:dyDescent="0.2">
      <c r="A38" s="2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64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8"/>
      <c r="AB38" s="46"/>
      <c r="AC38" s="54"/>
      <c r="AD38" s="54"/>
      <c r="AE38" s="54"/>
      <c r="AF38" s="54"/>
      <c r="AG38" s="54"/>
      <c r="AH38" s="54"/>
      <c r="AI38" s="54"/>
      <c r="AJ38" s="54"/>
      <c r="AK38" s="55"/>
      <c r="AL38" s="26"/>
    </row>
    <row r="39" spans="1:38" x14ac:dyDescent="0.25">
      <c r="A39" s="7" t="s">
        <v>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19"/>
      <c r="AC39" s="23"/>
      <c r="AD39" s="23"/>
      <c r="AE39" s="23"/>
      <c r="AF39" s="23"/>
      <c r="AG39" s="23"/>
      <c r="AH39" s="23"/>
      <c r="AI39" s="23"/>
      <c r="AJ39" s="23"/>
      <c r="AK39" s="23"/>
      <c r="AL39" s="26"/>
    </row>
    <row r="40" spans="1:38" x14ac:dyDescent="0.25">
      <c r="A40" s="8" t="s">
        <v>109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4">
        <v>68695</v>
      </c>
      <c r="AD40" s="24">
        <v>10742</v>
      </c>
      <c r="AE40" s="24">
        <v>-3621</v>
      </c>
      <c r="AF40" s="24">
        <v>-87856</v>
      </c>
      <c r="AG40" s="24">
        <v>-165201</v>
      </c>
      <c r="AH40" s="24">
        <v>-42562</v>
      </c>
      <c r="AI40" s="24">
        <v>7300</v>
      </c>
      <c r="AJ40" s="24">
        <v>12234</v>
      </c>
      <c r="AK40" s="24">
        <v>39860</v>
      </c>
      <c r="AL40" s="26"/>
    </row>
    <row r="41" spans="1:38" x14ac:dyDescent="0.25">
      <c r="A41" s="8" t="s">
        <v>110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4">
        <v>129976</v>
      </c>
      <c r="AD41" s="24">
        <v>130929</v>
      </c>
      <c r="AE41" s="24">
        <v>133499</v>
      </c>
      <c r="AF41" s="24">
        <v>140646</v>
      </c>
      <c r="AG41" s="24">
        <v>145216</v>
      </c>
      <c r="AH41" s="24">
        <v>142503</v>
      </c>
      <c r="AI41" s="24">
        <v>140386</v>
      </c>
      <c r="AJ41" s="24">
        <v>142833</v>
      </c>
      <c r="AK41" s="24">
        <v>139638</v>
      </c>
      <c r="AL41" s="26"/>
    </row>
    <row r="42" spans="1:38" x14ac:dyDescent="0.25">
      <c r="A42" s="8" t="s">
        <v>127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4">
        <v>-305</v>
      </c>
      <c r="AD42" s="24">
        <v>-1016</v>
      </c>
      <c r="AE42" s="24">
        <v>-1078</v>
      </c>
      <c r="AF42" s="24">
        <v>-601</v>
      </c>
      <c r="AG42" s="24">
        <v>-1783</v>
      </c>
      <c r="AH42" s="24">
        <v>-373</v>
      </c>
      <c r="AI42" s="24">
        <v>-441</v>
      </c>
      <c r="AJ42" s="24">
        <v>-784</v>
      </c>
      <c r="AK42" s="24">
        <v>-104</v>
      </c>
      <c r="AL42" s="26"/>
    </row>
    <row r="43" spans="1:38" x14ac:dyDescent="0.25">
      <c r="A43" s="8" t="s">
        <v>137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4"/>
      <c r="AD43" s="24">
        <v>-20617</v>
      </c>
      <c r="AE43" s="24"/>
      <c r="AF43" s="24"/>
      <c r="AG43" s="24"/>
      <c r="AH43" s="24"/>
      <c r="AI43" s="24"/>
      <c r="AJ43" s="24"/>
      <c r="AK43" s="24"/>
      <c r="AL43" s="26"/>
    </row>
    <row r="44" spans="1:38" x14ac:dyDescent="0.25">
      <c r="A44" s="8" t="s">
        <v>128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4">
        <v>50265</v>
      </c>
      <c r="AD44" s="24">
        <v>-46600</v>
      </c>
      <c r="AE44" s="24">
        <v>-49429</v>
      </c>
      <c r="AF44" s="24">
        <v>108696</v>
      </c>
      <c r="AG44" s="24">
        <v>102581</v>
      </c>
      <c r="AH44" s="24">
        <v>-63760</v>
      </c>
      <c r="AI44" s="24">
        <v>-37820</v>
      </c>
      <c r="AJ44" s="24">
        <v>-35260</v>
      </c>
      <c r="AK44" s="24">
        <v>10423</v>
      </c>
      <c r="AL44" s="26"/>
    </row>
    <row r="45" spans="1:38" x14ac:dyDescent="0.25">
      <c r="A45" s="41" t="s">
        <v>130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60">
        <f t="shared" ref="AC45:AK45" si="2">SUM(AC40:AC44)</f>
        <v>248631</v>
      </c>
      <c r="AD45" s="60">
        <f t="shared" si="2"/>
        <v>73438</v>
      </c>
      <c r="AE45" s="60">
        <f t="shared" si="2"/>
        <v>79371</v>
      </c>
      <c r="AF45" s="60">
        <f t="shared" si="2"/>
        <v>160885</v>
      </c>
      <c r="AG45" s="60">
        <f t="shared" si="2"/>
        <v>80813</v>
      </c>
      <c r="AH45" s="60">
        <f t="shared" si="2"/>
        <v>35808</v>
      </c>
      <c r="AI45" s="60">
        <f t="shared" si="2"/>
        <v>109425</v>
      </c>
      <c r="AJ45" s="60">
        <f t="shared" si="2"/>
        <v>119023</v>
      </c>
      <c r="AK45" s="60">
        <f t="shared" si="2"/>
        <v>189817</v>
      </c>
      <c r="AL45" s="26"/>
    </row>
    <row r="46" spans="1:38" x14ac:dyDescent="0.25">
      <c r="A46" s="7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4"/>
      <c r="AD46" s="24"/>
      <c r="AE46" s="24"/>
      <c r="AF46" s="24"/>
      <c r="AG46" s="24"/>
      <c r="AH46" s="24"/>
      <c r="AI46" s="24"/>
      <c r="AJ46" s="24"/>
      <c r="AK46" s="24"/>
      <c r="AL46" s="26"/>
    </row>
    <row r="47" spans="1:38" x14ac:dyDescent="0.25">
      <c r="A47" s="7" t="s">
        <v>6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19"/>
      <c r="AC47" s="23"/>
      <c r="AD47" s="23"/>
      <c r="AE47" s="23"/>
      <c r="AF47" s="23"/>
      <c r="AG47" s="23"/>
      <c r="AH47" s="23"/>
      <c r="AI47" s="23"/>
      <c r="AJ47" s="23"/>
      <c r="AK47" s="23"/>
      <c r="AL47" s="26"/>
    </row>
    <row r="48" spans="1:38" x14ac:dyDescent="0.2">
      <c r="A48" s="8" t="s">
        <v>7</v>
      </c>
      <c r="B48" s="20">
        <v>-225979371</v>
      </c>
      <c r="C48" s="20">
        <v>-351833464</v>
      </c>
      <c r="D48" s="20">
        <v>-617011320</v>
      </c>
      <c r="E48" s="20">
        <v>-643069258</v>
      </c>
      <c r="F48" s="20">
        <v>-248495009</v>
      </c>
      <c r="G48" s="20">
        <v>-227154585</v>
      </c>
      <c r="H48" s="20">
        <v>-188180850</v>
      </c>
      <c r="I48" s="20">
        <v>-208688953</v>
      </c>
      <c r="J48" s="48">
        <v>-197518652</v>
      </c>
      <c r="K48" s="20">
        <v>-164934281</v>
      </c>
      <c r="L48" s="20">
        <v>-241450500</v>
      </c>
      <c r="M48" s="20">
        <v>-278677400</v>
      </c>
      <c r="N48" s="20">
        <v>-157728647</v>
      </c>
      <c r="O48" s="20">
        <v>-159994428</v>
      </c>
      <c r="P48" s="20">
        <v>-161067992</v>
      </c>
      <c r="Q48" s="20">
        <v>-238379890</v>
      </c>
      <c r="R48" s="20">
        <v>-114217902</v>
      </c>
      <c r="S48" s="20">
        <v>-204346529</v>
      </c>
      <c r="T48" s="20">
        <v>-220937580</v>
      </c>
      <c r="U48" s="20">
        <v>-125145585</v>
      </c>
      <c r="V48" s="20">
        <v>-72018394</v>
      </c>
      <c r="W48" s="20">
        <v>-44759433</v>
      </c>
      <c r="X48" s="20">
        <v>-51439333</v>
      </c>
      <c r="Y48" s="20">
        <v>-47502152</v>
      </c>
      <c r="Z48" s="47">
        <v>-73172437</v>
      </c>
      <c r="AA48" s="20">
        <v>-87494465</v>
      </c>
      <c r="AB48" s="20">
        <v>-157530751</v>
      </c>
      <c r="AC48" s="24">
        <v>-173341</v>
      </c>
      <c r="AD48" s="24">
        <v>-392576</v>
      </c>
      <c r="AE48" s="24">
        <v>-284925</v>
      </c>
      <c r="AF48" s="24">
        <v>-183266</v>
      </c>
      <c r="AG48" s="24">
        <v>-89120</v>
      </c>
      <c r="AH48" s="24">
        <v>-116366</v>
      </c>
      <c r="AI48" s="24">
        <v>-82054</v>
      </c>
      <c r="AJ48" s="24">
        <v>-117369</v>
      </c>
      <c r="AK48" s="24">
        <v>-100959</v>
      </c>
      <c r="AL48" s="26"/>
    </row>
    <row r="49" spans="1:38" x14ac:dyDescent="0.25">
      <c r="A49" s="8" t="s">
        <v>153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>
        <v>2208758</v>
      </c>
      <c r="N49" s="20">
        <v>0</v>
      </c>
      <c r="O49" s="20"/>
      <c r="P49" s="20"/>
      <c r="Q49" s="20"/>
      <c r="R49" s="20"/>
      <c r="S49" s="20"/>
      <c r="T49" s="20"/>
      <c r="U49" s="20"/>
      <c r="V49" s="20">
        <v>6437831</v>
      </c>
      <c r="W49" s="20">
        <v>14544928</v>
      </c>
      <c r="X49" s="20">
        <v>19692334</v>
      </c>
      <c r="Y49" s="20">
        <v>11749969</v>
      </c>
      <c r="Z49" s="47">
        <v>23884935</v>
      </c>
      <c r="AA49" s="20"/>
      <c r="AB49" s="20"/>
      <c r="AC49" s="24"/>
      <c r="AD49" s="24"/>
      <c r="AE49" s="24"/>
      <c r="AF49" s="24"/>
      <c r="AG49" s="24"/>
      <c r="AH49" s="24"/>
      <c r="AI49" s="24"/>
      <c r="AJ49" s="24"/>
      <c r="AK49" s="24"/>
      <c r="AL49" s="26"/>
    </row>
    <row r="50" spans="1:38" x14ac:dyDescent="0.2">
      <c r="A50" s="8" t="s">
        <v>8</v>
      </c>
      <c r="B50" s="20">
        <v>0</v>
      </c>
      <c r="C50" s="20">
        <v>-2611626</v>
      </c>
      <c r="D50" s="20">
        <v>-728529</v>
      </c>
      <c r="E50" s="20">
        <v>-3967841</v>
      </c>
      <c r="F50" s="20">
        <v>-2400500</v>
      </c>
      <c r="G50" s="20">
        <v>-2353756</v>
      </c>
      <c r="H50" s="20">
        <v>-2663628</v>
      </c>
      <c r="I50" s="20">
        <v>-3749999</v>
      </c>
      <c r="J50" s="48">
        <v>-1439000</v>
      </c>
      <c r="K50" s="20">
        <v>-253074</v>
      </c>
      <c r="L50" s="20">
        <v>-3553501</v>
      </c>
      <c r="M50" s="20">
        <v>-4327949</v>
      </c>
      <c r="N50" s="20">
        <v>-2468200</v>
      </c>
      <c r="O50" s="20">
        <v>-3984011</v>
      </c>
      <c r="P50" s="20">
        <v>-3933399</v>
      </c>
      <c r="Q50" s="20">
        <v>-79704504</v>
      </c>
      <c r="R50" s="20">
        <v>-18848000</v>
      </c>
      <c r="S50" s="20">
        <v>-22443824</v>
      </c>
      <c r="T50" s="20">
        <v>-14670000</v>
      </c>
      <c r="U50" s="20">
        <v>-23315762</v>
      </c>
      <c r="V50" s="20">
        <v>-12621260</v>
      </c>
      <c r="W50" s="20">
        <v>-2987788</v>
      </c>
      <c r="X50" s="20">
        <v>-33298688</v>
      </c>
      <c r="Y50" s="20">
        <v>-10189252</v>
      </c>
      <c r="Z50" s="20">
        <v>-12663539</v>
      </c>
      <c r="AA50" s="20">
        <v>-17309010</v>
      </c>
      <c r="AB50" s="20">
        <v>-1437828</v>
      </c>
      <c r="AC50" s="24">
        <v>9729</v>
      </c>
      <c r="AD50" s="24">
        <v>-7023</v>
      </c>
      <c r="AE50" s="24">
        <v>-10830</v>
      </c>
      <c r="AF50" s="24">
        <v>-7764</v>
      </c>
      <c r="AG50" s="24">
        <v>-5568</v>
      </c>
      <c r="AH50" s="24">
        <v>0</v>
      </c>
      <c r="AI50" s="24">
        <v>-15878</v>
      </c>
      <c r="AJ50" s="24">
        <v>-13244</v>
      </c>
      <c r="AK50" s="24">
        <v>-20377</v>
      </c>
      <c r="AL50" s="26"/>
    </row>
    <row r="51" spans="1:38" x14ac:dyDescent="0.2">
      <c r="A51" s="8" t="s">
        <v>116</v>
      </c>
      <c r="B51" s="20">
        <v>-2093043</v>
      </c>
      <c r="C51" s="20">
        <v>-64132303</v>
      </c>
      <c r="D51" s="20">
        <v>0</v>
      </c>
      <c r="E51" s="20">
        <v>0</v>
      </c>
      <c r="F51" s="20">
        <v>0</v>
      </c>
      <c r="G51" s="20">
        <v>-2416480</v>
      </c>
      <c r="H51" s="20">
        <v>-5217982</v>
      </c>
      <c r="I51" s="20">
        <v>-12183063</v>
      </c>
      <c r="J51" s="20"/>
      <c r="K51" s="20">
        <v>0</v>
      </c>
      <c r="L51" s="20">
        <v>-74329245</v>
      </c>
      <c r="M51" s="20">
        <v>-60729572</v>
      </c>
      <c r="N51" s="20">
        <v>-48838238</v>
      </c>
      <c r="O51" s="21">
        <v>-15006035</v>
      </c>
      <c r="P51" s="22">
        <v>-28807101</v>
      </c>
      <c r="Q51" s="22">
        <v>-42590425</v>
      </c>
      <c r="R51" s="20">
        <v>-41975501</v>
      </c>
      <c r="S51" s="20">
        <v>-94846471</v>
      </c>
      <c r="T51" s="20">
        <v>-154185792</v>
      </c>
      <c r="U51" s="20"/>
      <c r="V51" s="20">
        <v>-31496963</v>
      </c>
      <c r="W51" s="20">
        <v>-5648618</v>
      </c>
      <c r="X51" s="20">
        <v>-6027164</v>
      </c>
      <c r="Y51" s="20">
        <v>-6802116</v>
      </c>
      <c r="Z51" s="20">
        <v>-2668692</v>
      </c>
      <c r="AA51" s="20">
        <v>-3000000</v>
      </c>
      <c r="AB51" s="20">
        <v>-18000000</v>
      </c>
      <c r="AC51" s="24">
        <v>-2144</v>
      </c>
      <c r="AD51" s="24">
        <v>-22433</v>
      </c>
      <c r="AE51" s="24">
        <v>-6558</v>
      </c>
      <c r="AF51" s="24">
        <v>-38275</v>
      </c>
      <c r="AG51" s="24">
        <v>35403</v>
      </c>
      <c r="AH51" s="24">
        <v>-29317</v>
      </c>
      <c r="AI51" s="24">
        <v>78</v>
      </c>
      <c r="AJ51" s="24">
        <v>-1269</v>
      </c>
      <c r="AK51" s="24">
        <v>-12260</v>
      </c>
      <c r="AL51" s="26"/>
    </row>
    <row r="52" spans="1:38" x14ac:dyDescent="0.2">
      <c r="A52" s="9" t="s">
        <v>117</v>
      </c>
      <c r="B52" s="22">
        <v>2017960</v>
      </c>
      <c r="C52" s="22">
        <v>1005977</v>
      </c>
      <c r="D52" s="22">
        <v>0</v>
      </c>
      <c r="E52" s="22">
        <v>69933387</v>
      </c>
      <c r="F52" s="22">
        <v>9932932</v>
      </c>
      <c r="G52" s="22">
        <v>10000000</v>
      </c>
      <c r="H52" s="22">
        <v>2412898</v>
      </c>
      <c r="I52" s="22">
        <v>3983468</v>
      </c>
      <c r="J52" s="48">
        <v>10250212</v>
      </c>
      <c r="K52" s="22">
        <v>30704</v>
      </c>
      <c r="L52" s="22">
        <v>25384332</v>
      </c>
      <c r="M52" s="22">
        <v>55208572</v>
      </c>
      <c r="N52" s="22">
        <v>26959039</v>
      </c>
      <c r="O52" s="21">
        <v>21756260</v>
      </c>
      <c r="P52" s="22">
        <v>30337271</v>
      </c>
      <c r="Q52" s="22">
        <v>49624851</v>
      </c>
      <c r="R52" s="22">
        <v>20139472</v>
      </c>
      <c r="S52" s="22">
        <v>91994718</v>
      </c>
      <c r="T52" s="22">
        <v>135865909</v>
      </c>
      <c r="U52" s="22">
        <v>30717248</v>
      </c>
      <c r="V52" s="22">
        <v>30693690</v>
      </c>
      <c r="W52" s="22">
        <v>23067587</v>
      </c>
      <c r="X52" s="22">
        <v>3229525</v>
      </c>
      <c r="Y52" s="22">
        <v>12912347</v>
      </c>
      <c r="Z52" s="22">
        <v>2668692</v>
      </c>
      <c r="AA52" s="22">
        <v>2997000</v>
      </c>
      <c r="AB52" s="22">
        <v>16007758</v>
      </c>
      <c r="AC52" s="25"/>
      <c r="AD52" s="25"/>
      <c r="AE52" s="25"/>
      <c r="AF52" s="25"/>
      <c r="AG52" s="25"/>
      <c r="AH52" s="25">
        <v>-4167</v>
      </c>
      <c r="AI52" s="25"/>
      <c r="AJ52" s="25"/>
      <c r="AK52" s="25"/>
      <c r="AL52" s="26"/>
    </row>
    <row r="53" spans="1:38" x14ac:dyDescent="0.25">
      <c r="A53" s="9" t="s">
        <v>118</v>
      </c>
      <c r="B53" s="22">
        <v>0</v>
      </c>
      <c r="C53" s="22">
        <v>3004297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5"/>
      <c r="AD53" s="25"/>
      <c r="AE53" s="25"/>
      <c r="AF53" s="25"/>
      <c r="AG53" s="25"/>
      <c r="AH53" s="25"/>
      <c r="AI53" s="25"/>
      <c r="AJ53" s="25"/>
      <c r="AK53" s="25"/>
      <c r="AL53" s="26"/>
    </row>
    <row r="54" spans="1:38" x14ac:dyDescent="0.25">
      <c r="A54" s="8" t="s">
        <v>119</v>
      </c>
      <c r="B54" s="20">
        <v>445071</v>
      </c>
      <c r="C54" s="20">
        <v>1530794</v>
      </c>
      <c r="D54" s="20">
        <v>3025118</v>
      </c>
      <c r="E54" s="20">
        <v>3158817</v>
      </c>
      <c r="F54" s="20">
        <v>1878435</v>
      </c>
      <c r="G54" s="20">
        <v>1111677</v>
      </c>
      <c r="H54" s="20">
        <v>4614394</v>
      </c>
      <c r="I54" s="20">
        <v>7948629</v>
      </c>
      <c r="J54" s="20"/>
      <c r="K54" s="20">
        <v>5631255</v>
      </c>
      <c r="L54" s="20">
        <v>5476213</v>
      </c>
      <c r="M54" s="20">
        <v>1609274</v>
      </c>
      <c r="N54" s="20">
        <v>3963708</v>
      </c>
      <c r="O54" s="20">
        <v>2501868</v>
      </c>
      <c r="P54" s="20">
        <v>935393</v>
      </c>
      <c r="Q54" s="20">
        <v>9075076</v>
      </c>
      <c r="R54" s="20">
        <v>690161</v>
      </c>
      <c r="S54" s="20">
        <v>642452</v>
      </c>
      <c r="T54" s="20">
        <v>1004594</v>
      </c>
      <c r="U54" s="20">
        <v>0</v>
      </c>
      <c r="V54" s="20">
        <v>770931</v>
      </c>
      <c r="W54" s="20">
        <v>-26201</v>
      </c>
      <c r="X54" s="20"/>
      <c r="Y54" s="20">
        <v>737986</v>
      </c>
      <c r="Z54" s="20">
        <v>1286854</v>
      </c>
      <c r="AA54" s="20">
        <v>4382259</v>
      </c>
      <c r="AB54" s="20">
        <v>793973</v>
      </c>
      <c r="AC54" s="24"/>
      <c r="AD54" s="24"/>
      <c r="AE54" s="24"/>
      <c r="AF54" s="24"/>
      <c r="AG54" s="24"/>
      <c r="AH54" s="24"/>
      <c r="AI54" s="24"/>
      <c r="AJ54" s="24"/>
      <c r="AK54" s="24"/>
      <c r="AL54" s="26"/>
    </row>
    <row r="55" spans="1:38" x14ac:dyDescent="0.25">
      <c r="A55" s="8" t="s">
        <v>161</v>
      </c>
      <c r="B55" s="20">
        <v>427</v>
      </c>
      <c r="C55" s="20">
        <v>0</v>
      </c>
      <c r="D55" s="20">
        <v>0</v>
      </c>
      <c r="E55" s="20">
        <v>0</v>
      </c>
      <c r="F55" s="20">
        <v>-2880000</v>
      </c>
      <c r="G55" s="20">
        <v>-6720000</v>
      </c>
      <c r="H55" s="20">
        <v>-9600000</v>
      </c>
      <c r="I55" s="20">
        <v>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>
        <v>-1900000</v>
      </c>
      <c r="U55" s="20"/>
      <c r="V55" s="20"/>
      <c r="W55" s="20"/>
      <c r="X55" s="20"/>
      <c r="Y55" s="20"/>
      <c r="Z55" s="20"/>
      <c r="AA55" s="20"/>
      <c r="AB55" s="20"/>
      <c r="AC55" s="24"/>
      <c r="AD55" s="24"/>
      <c r="AE55" s="24"/>
      <c r="AF55" s="24"/>
      <c r="AG55" s="24"/>
      <c r="AH55" s="24"/>
      <c r="AI55" s="24"/>
      <c r="AJ55" s="24"/>
      <c r="AK55" s="24"/>
      <c r="AL55" s="26"/>
    </row>
    <row r="56" spans="1:38" x14ac:dyDescent="0.25">
      <c r="A56" s="8" t="s">
        <v>131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>
        <v>-91129665</v>
      </c>
      <c r="T56" s="20">
        <v>88129665</v>
      </c>
      <c r="U56" s="20">
        <v>-3254813</v>
      </c>
      <c r="V56" s="20">
        <v>-4972928</v>
      </c>
      <c r="W56" s="20">
        <v>-11351889</v>
      </c>
      <c r="X56" s="20">
        <v>2508855</v>
      </c>
      <c r="Y56" s="20">
        <v>-289409</v>
      </c>
      <c r="Z56" s="20">
        <v>-8926238</v>
      </c>
      <c r="AA56" s="20">
        <v>-7812357</v>
      </c>
      <c r="AB56" s="20">
        <v>-6879667</v>
      </c>
      <c r="AC56" s="24">
        <v>-87294</v>
      </c>
      <c r="AD56" s="24">
        <v>17180</v>
      </c>
      <c r="AE56" s="24">
        <v>-57915</v>
      </c>
      <c r="AF56" s="24">
        <v>36623</v>
      </c>
      <c r="AG56" s="24">
        <v>88428</v>
      </c>
      <c r="AH56" s="24">
        <v>-55954</v>
      </c>
      <c r="AI56" s="24">
        <v>-28709</v>
      </c>
      <c r="AJ56" s="24">
        <v>2751</v>
      </c>
      <c r="AK56" s="24">
        <v>16623</v>
      </c>
      <c r="AL56" s="26"/>
    </row>
    <row r="57" spans="1:38" x14ac:dyDescent="0.2">
      <c r="A57" s="8" t="s">
        <v>120</v>
      </c>
      <c r="B57" s="20">
        <v>38057</v>
      </c>
      <c r="C57" s="20">
        <v>440078</v>
      </c>
      <c r="D57" s="20">
        <v>52196</v>
      </c>
      <c r="E57" s="20">
        <v>868000</v>
      </c>
      <c r="F57" s="20">
        <v>1089</v>
      </c>
      <c r="G57" s="20">
        <v>0</v>
      </c>
      <c r="H57" s="20">
        <v>0</v>
      </c>
      <c r="I57" s="20">
        <v>2630000</v>
      </c>
      <c r="J57" s="48">
        <v>1167914</v>
      </c>
      <c r="K57" s="20">
        <v>17479</v>
      </c>
      <c r="L57" s="20">
        <v>2327095</v>
      </c>
      <c r="M57" s="20">
        <v>532213.91</v>
      </c>
      <c r="N57" s="20">
        <v>1823994</v>
      </c>
      <c r="O57" s="20">
        <v>9121739</v>
      </c>
      <c r="P57" s="20">
        <v>53182673</v>
      </c>
      <c r="Q57" s="20">
        <v>35195311</v>
      </c>
      <c r="R57" s="20">
        <v>484943</v>
      </c>
      <c r="S57" s="20">
        <v>9157</v>
      </c>
      <c r="T57" s="20">
        <v>3920056</v>
      </c>
      <c r="U57" s="20">
        <v>913738</v>
      </c>
      <c r="V57" s="20">
        <v>1700577</v>
      </c>
      <c r="W57" s="20">
        <v>-191827</v>
      </c>
      <c r="X57" s="20">
        <v>779075</v>
      </c>
      <c r="Y57" s="20">
        <v>1108193</v>
      </c>
      <c r="Z57" s="20">
        <v>5045012</v>
      </c>
      <c r="AA57" s="20">
        <v>352200</v>
      </c>
      <c r="AB57" s="20">
        <v>2221027</v>
      </c>
      <c r="AC57" s="24"/>
      <c r="AD57" s="24"/>
      <c r="AE57" s="24"/>
      <c r="AF57" s="24"/>
      <c r="AG57" s="24"/>
      <c r="AH57" s="24"/>
      <c r="AI57" s="24"/>
      <c r="AJ57" s="24"/>
      <c r="AK57" s="24"/>
      <c r="AL57" s="26"/>
    </row>
    <row r="58" spans="1:38" x14ac:dyDescent="0.25">
      <c r="A58" s="8" t="s">
        <v>132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>
        <v>-278103</v>
      </c>
      <c r="W58" s="20"/>
      <c r="X58" s="20"/>
      <c r="Y58" s="20"/>
      <c r="Z58" s="20"/>
      <c r="AA58" s="20"/>
      <c r="AB58" s="20">
        <v>1</v>
      </c>
      <c r="AC58" s="24">
        <v>6592</v>
      </c>
      <c r="AD58" s="24">
        <v>3909</v>
      </c>
      <c r="AE58" s="24">
        <v>3517</v>
      </c>
      <c r="AF58" s="24">
        <v>2306</v>
      </c>
      <c r="AG58" s="24">
        <v>106</v>
      </c>
      <c r="AH58" s="24">
        <v>-1</v>
      </c>
      <c r="AI58" s="24">
        <v>270</v>
      </c>
      <c r="AJ58" s="24">
        <v>782</v>
      </c>
      <c r="AK58" s="24">
        <v>36236</v>
      </c>
      <c r="AL58" s="26"/>
    </row>
    <row r="59" spans="1:38" s="38" customFormat="1" x14ac:dyDescent="0.25">
      <c r="A59" s="41" t="s">
        <v>121</v>
      </c>
      <c r="B59" s="50">
        <f t="shared" ref="B59" si="3">SUM(B48:B58)</f>
        <v>-225570899</v>
      </c>
      <c r="C59" s="50">
        <f t="shared" ref="C59" si="4">SUM(C48:C58)</f>
        <v>-412596247</v>
      </c>
      <c r="D59" s="50">
        <f t="shared" ref="D59" si="5">SUM(D48:D58)</f>
        <v>-614662535</v>
      </c>
      <c r="E59" s="50">
        <f t="shared" ref="E59" si="6">SUM(E48:E58)</f>
        <v>-573076895</v>
      </c>
      <c r="F59" s="50">
        <f t="shared" ref="F59" si="7">SUM(F48:F58)</f>
        <v>-241963053</v>
      </c>
      <c r="G59" s="50">
        <f t="shared" ref="G59" si="8">SUM(G48:G58)</f>
        <v>-227533144</v>
      </c>
      <c r="H59" s="50">
        <f t="shared" ref="H59" si="9">SUM(H48:H58)</f>
        <v>-198635168</v>
      </c>
      <c r="I59" s="50">
        <f t="shared" ref="I59" si="10">SUM(I48:I58)</f>
        <v>-210059918</v>
      </c>
      <c r="J59" s="50">
        <f t="shared" ref="J59" si="11">SUM(J48:J58)</f>
        <v>-187539526</v>
      </c>
      <c r="K59" s="50">
        <f t="shared" ref="K59" si="12">SUM(K48:K58)</f>
        <v>-159507917</v>
      </c>
      <c r="L59" s="50">
        <f t="shared" ref="L59" si="13">SUM(L48:L58)</f>
        <v>-286145606</v>
      </c>
      <c r="M59" s="50">
        <f>SUM(M48:M58)</f>
        <v>-284176103.08999997</v>
      </c>
      <c r="N59" s="50">
        <f t="shared" ref="N59" si="14">SUM(N48:N58)</f>
        <v>-176288344</v>
      </c>
      <c r="O59" s="50">
        <f t="shared" ref="O59" si="15">SUM(O48:O58)</f>
        <v>-145604607</v>
      </c>
      <c r="P59" s="50">
        <f t="shared" ref="P59" si="16">SUM(P48:P58)</f>
        <v>-109353155</v>
      </c>
      <c r="Q59" s="50">
        <f t="shared" ref="Q59" si="17">SUM(Q48:Q58)</f>
        <v>-266779581</v>
      </c>
      <c r="R59" s="50">
        <f t="shared" ref="R59" si="18">SUM(R48:R58)</f>
        <v>-153726827</v>
      </c>
      <c r="S59" s="50">
        <f t="shared" ref="S59" si="19">SUM(S48:S58)</f>
        <v>-320120162</v>
      </c>
      <c r="T59" s="50">
        <f>SUM(T48:T58)</f>
        <v>-162773148</v>
      </c>
      <c r="U59" s="50">
        <f t="shared" ref="U59" si="20">SUM(U48:U58)</f>
        <v>-120085174</v>
      </c>
      <c r="V59" s="50">
        <f t="shared" ref="V59:Y59" si="21">SUM(V48:V58)</f>
        <v>-81784619</v>
      </c>
      <c r="W59" s="50">
        <f t="shared" si="21"/>
        <v>-27353241</v>
      </c>
      <c r="X59" s="50">
        <f t="shared" si="21"/>
        <v>-64555396</v>
      </c>
      <c r="Y59" s="50">
        <f t="shared" si="21"/>
        <v>-38274434</v>
      </c>
      <c r="Z59" s="50">
        <f t="shared" ref="Z59:AK59" si="22">SUM(Z48:Z58)</f>
        <v>-64545413</v>
      </c>
      <c r="AA59" s="50">
        <f t="shared" si="22"/>
        <v>-107884373</v>
      </c>
      <c r="AB59" s="50">
        <f t="shared" si="22"/>
        <v>-164825487</v>
      </c>
      <c r="AC59" s="59">
        <f t="shared" si="22"/>
        <v>-246458</v>
      </c>
      <c r="AD59" s="59">
        <f t="shared" si="22"/>
        <v>-400943</v>
      </c>
      <c r="AE59" s="59">
        <f t="shared" si="22"/>
        <v>-356711</v>
      </c>
      <c r="AF59" s="59">
        <f t="shared" si="22"/>
        <v>-190376</v>
      </c>
      <c r="AG59" s="59">
        <f t="shared" si="22"/>
        <v>29249</v>
      </c>
      <c r="AH59" s="59">
        <f t="shared" si="22"/>
        <v>-205805</v>
      </c>
      <c r="AI59" s="59">
        <f t="shared" si="22"/>
        <v>-126293</v>
      </c>
      <c r="AJ59" s="59">
        <f t="shared" si="22"/>
        <v>-128349</v>
      </c>
      <c r="AK59" s="59">
        <f t="shared" si="22"/>
        <v>-80737</v>
      </c>
      <c r="AL59" s="37"/>
    </row>
    <row r="60" spans="1:38" x14ac:dyDescent="0.25">
      <c r="A60" s="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4"/>
      <c r="AD60" s="24"/>
      <c r="AE60" s="24"/>
      <c r="AF60" s="24"/>
      <c r="AG60" s="24"/>
      <c r="AH60" s="24"/>
      <c r="AI60" s="24"/>
      <c r="AJ60" s="24"/>
      <c r="AK60" s="24"/>
      <c r="AL60" s="26"/>
    </row>
    <row r="61" spans="1:38" x14ac:dyDescent="0.25">
      <c r="A61" s="7" t="s">
        <v>16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19"/>
      <c r="AC61" s="23"/>
      <c r="AD61" s="23"/>
      <c r="AE61" s="23"/>
      <c r="AF61" s="23"/>
      <c r="AG61" s="23"/>
      <c r="AH61" s="23"/>
      <c r="AI61" s="23"/>
      <c r="AJ61" s="23"/>
      <c r="AK61" s="23"/>
      <c r="AL61" s="26"/>
    </row>
    <row r="62" spans="1:38" s="35" customFormat="1" x14ac:dyDescent="0.2">
      <c r="A62" s="8" t="s">
        <v>133</v>
      </c>
      <c r="B62" s="20">
        <v>0</v>
      </c>
      <c r="C62" s="20">
        <v>0</v>
      </c>
      <c r="D62" s="20">
        <v>20000000</v>
      </c>
      <c r="E62" s="20">
        <v>71010793</v>
      </c>
      <c r="F62" s="20">
        <v>92498781</v>
      </c>
      <c r="G62" s="20">
        <v>145540347</v>
      </c>
      <c r="H62" s="20">
        <v>74985000</v>
      </c>
      <c r="I62" s="20">
        <v>64320752</v>
      </c>
      <c r="J62" s="48">
        <v>65125158</v>
      </c>
      <c r="K62" s="20">
        <v>83161736</v>
      </c>
      <c r="L62" s="20">
        <v>75717105</v>
      </c>
      <c r="M62" s="20">
        <v>31000000</v>
      </c>
      <c r="N62" s="20">
        <v>2000000</v>
      </c>
      <c r="O62" s="21">
        <v>105000000</v>
      </c>
      <c r="P62" s="20">
        <v>17000000</v>
      </c>
      <c r="Q62" s="20">
        <v>77658000</v>
      </c>
      <c r="R62" s="20">
        <v>72050000</v>
      </c>
      <c r="S62" s="20">
        <v>208437613</v>
      </c>
      <c r="T62" s="20">
        <v>84680413</v>
      </c>
      <c r="U62" s="20">
        <v>57407359</v>
      </c>
      <c r="V62" s="20">
        <v>182644921</v>
      </c>
      <c r="W62" s="20">
        <v>215404493</v>
      </c>
      <c r="X62" s="20">
        <v>153106179</v>
      </c>
      <c r="Y62" s="20">
        <v>175741829</v>
      </c>
      <c r="Z62" s="20">
        <v>171264418</v>
      </c>
      <c r="AA62" s="20">
        <v>128442986</v>
      </c>
      <c r="AB62" s="20">
        <v>261120000</v>
      </c>
      <c r="AC62" s="102">
        <v>-30193</v>
      </c>
      <c r="AD62" s="102">
        <v>256127</v>
      </c>
      <c r="AE62" s="102">
        <v>84241</v>
      </c>
      <c r="AF62" s="102">
        <v>-141958</v>
      </c>
      <c r="AG62" s="102">
        <v>36961</v>
      </c>
      <c r="AH62" s="102">
        <v>-140358</v>
      </c>
      <c r="AI62" s="102">
        <v>193813</v>
      </c>
      <c r="AJ62" s="102">
        <v>136202</v>
      </c>
      <c r="AK62" s="102">
        <v>175029</v>
      </c>
      <c r="AL62" s="26"/>
    </row>
    <row r="63" spans="1:38" s="35" customFormat="1" x14ac:dyDescent="0.2">
      <c r="A63" s="8" t="s">
        <v>134</v>
      </c>
      <c r="B63" s="20">
        <v>0</v>
      </c>
      <c r="C63" s="20">
        <v>0</v>
      </c>
      <c r="D63" s="20">
        <v>0</v>
      </c>
      <c r="E63" s="20">
        <v>0</v>
      </c>
      <c r="F63" s="20">
        <v>-50000000</v>
      </c>
      <c r="G63" s="20">
        <v>-55000000</v>
      </c>
      <c r="H63" s="20">
        <v>-49330000</v>
      </c>
      <c r="I63" s="20">
        <v>-65347912</v>
      </c>
      <c r="J63" s="48">
        <f>-118998338</f>
        <v>-118998338</v>
      </c>
      <c r="K63" s="20">
        <v>-176485809</v>
      </c>
      <c r="L63" s="20">
        <v>-149000934</v>
      </c>
      <c r="M63" s="20">
        <v>-5000000</v>
      </c>
      <c r="N63" s="20">
        <v>-30000000</v>
      </c>
      <c r="O63" s="21">
        <v>-40000000</v>
      </c>
      <c r="P63" s="20">
        <v>-55000000</v>
      </c>
      <c r="Q63" s="20">
        <v>-40658000</v>
      </c>
      <c r="R63" s="20">
        <v>-41580000</v>
      </c>
      <c r="S63" s="20">
        <v>-103000000</v>
      </c>
      <c r="T63" s="20">
        <v>-114987613</v>
      </c>
      <c r="U63" s="20">
        <v>-68750000</v>
      </c>
      <c r="V63" s="20">
        <v>-113824443</v>
      </c>
      <c r="W63" s="20">
        <v>-211804669</v>
      </c>
      <c r="X63" s="20">
        <v>-145541751</v>
      </c>
      <c r="Y63" s="20">
        <v>-170120268</v>
      </c>
      <c r="Z63" s="20">
        <v>-124333593</v>
      </c>
      <c r="AA63" s="20">
        <v>-104850783</v>
      </c>
      <c r="AB63" s="20">
        <v>-216259018</v>
      </c>
      <c r="AC63" s="102"/>
      <c r="AD63" s="102"/>
      <c r="AE63" s="102"/>
      <c r="AF63" s="102"/>
      <c r="AG63" s="102"/>
      <c r="AH63" s="102"/>
      <c r="AI63" s="102">
        <v>-180425</v>
      </c>
      <c r="AJ63" s="102">
        <v>-205789</v>
      </c>
      <c r="AK63" s="102">
        <v>-202675</v>
      </c>
      <c r="AL63" s="26"/>
    </row>
    <row r="64" spans="1:38" s="35" customFormat="1" x14ac:dyDescent="0.2">
      <c r="A64" s="8" t="s">
        <v>123</v>
      </c>
      <c r="B64" s="20">
        <v>13929500</v>
      </c>
      <c r="C64" s="20">
        <v>16066960</v>
      </c>
      <c r="D64" s="20">
        <v>226480618</v>
      </c>
      <c r="E64" s="20">
        <v>0</v>
      </c>
      <c r="F64" s="20">
        <v>28475559</v>
      </c>
      <c r="G64" s="20">
        <v>99943394</v>
      </c>
      <c r="H64" s="20">
        <v>91918751</v>
      </c>
      <c r="I64" s="20">
        <v>49909022</v>
      </c>
      <c r="J64" s="48">
        <v>59988601</v>
      </c>
      <c r="K64" s="20">
        <v>592960001</v>
      </c>
      <c r="L64" s="20">
        <v>132395944</v>
      </c>
      <c r="M64" s="20"/>
      <c r="N64" s="20">
        <v>168165</v>
      </c>
      <c r="O64" s="20"/>
      <c r="P64" s="20">
        <v>12737840</v>
      </c>
      <c r="Q64" s="20">
        <v>249509832</v>
      </c>
      <c r="R64" s="20">
        <v>23690989</v>
      </c>
      <c r="S64" s="20">
        <v>227024023</v>
      </c>
      <c r="T64" s="20"/>
      <c r="U64" s="20">
        <v>39397145</v>
      </c>
      <c r="V64" s="20"/>
      <c r="W64" s="20"/>
      <c r="X64" s="20">
        <v>51749585</v>
      </c>
      <c r="Y64" s="20">
        <v>49195984</v>
      </c>
      <c r="Z64" s="20">
        <v>10000000</v>
      </c>
      <c r="AA64" s="20">
        <v>0</v>
      </c>
      <c r="AB64" s="20"/>
      <c r="AC64" s="102">
        <v>-11076</v>
      </c>
      <c r="AD64" s="102">
        <v>-51315</v>
      </c>
      <c r="AE64" s="102">
        <v>-27132</v>
      </c>
      <c r="AF64" s="102">
        <v>16988</v>
      </c>
      <c r="AG64" s="102">
        <v>-186880</v>
      </c>
      <c r="AH64" s="102">
        <v>355197</v>
      </c>
      <c r="AI64" s="102">
        <v>120035</v>
      </c>
      <c r="AJ64" s="102">
        <v>36000</v>
      </c>
      <c r="AK64" s="102">
        <v>127612</v>
      </c>
      <c r="AL64" s="26"/>
    </row>
    <row r="65" spans="1:38" x14ac:dyDescent="0.2">
      <c r="A65" s="8" t="s">
        <v>135</v>
      </c>
      <c r="B65" s="20">
        <v>0</v>
      </c>
      <c r="C65" s="20">
        <v>0</v>
      </c>
      <c r="D65" s="20">
        <v>0</v>
      </c>
      <c r="E65" s="20">
        <v>0</v>
      </c>
      <c r="F65" s="20">
        <v>-124474375</v>
      </c>
      <c r="G65" s="20">
        <v>0</v>
      </c>
      <c r="H65" s="20">
        <v>-124769718</v>
      </c>
      <c r="I65" s="20">
        <v>0</v>
      </c>
      <c r="J65" s="48">
        <v>-123040282</v>
      </c>
      <c r="K65" s="20">
        <v>-392642286</v>
      </c>
      <c r="L65" s="20">
        <v>0</v>
      </c>
      <c r="M65" s="20">
        <v>-119931070</v>
      </c>
      <c r="N65" s="20">
        <v>0</v>
      </c>
      <c r="O65" s="21">
        <v>-25438892</v>
      </c>
      <c r="P65" s="20"/>
      <c r="Q65" s="20">
        <v>-170357288</v>
      </c>
      <c r="R65" s="20"/>
      <c r="S65" s="20">
        <v>-170780962</v>
      </c>
      <c r="T65" s="20">
        <v>-4435051</v>
      </c>
      <c r="U65" s="20">
        <v>-174736605</v>
      </c>
      <c r="V65" s="20">
        <v>-4977014</v>
      </c>
      <c r="W65" s="20">
        <v>-70827750</v>
      </c>
      <c r="X65" s="20">
        <v>-50000000</v>
      </c>
      <c r="Y65" s="20">
        <v>-115850696</v>
      </c>
      <c r="Z65" s="20">
        <v>-46118964</v>
      </c>
      <c r="AA65" s="20">
        <v>-79997083</v>
      </c>
      <c r="AB65" s="20">
        <v>-117190654</v>
      </c>
      <c r="AC65" s="102"/>
      <c r="AD65" s="102"/>
      <c r="AE65" s="102"/>
      <c r="AF65" s="102"/>
      <c r="AG65" s="102"/>
      <c r="AH65" s="102"/>
      <c r="AI65" s="102">
        <v>-109727</v>
      </c>
      <c r="AJ65" s="102">
        <v>-14817</v>
      </c>
      <c r="AK65" s="102">
        <v>-64825</v>
      </c>
      <c r="AL65" s="26"/>
    </row>
    <row r="66" spans="1:38" x14ac:dyDescent="0.2">
      <c r="A66" s="8" t="s">
        <v>162</v>
      </c>
      <c r="B66" s="20">
        <v>-15000000</v>
      </c>
      <c r="C66" s="20">
        <v>0</v>
      </c>
      <c r="D66" s="20">
        <v>0</v>
      </c>
      <c r="E66" s="20">
        <v>0</v>
      </c>
      <c r="F66" s="20">
        <v>-25000000</v>
      </c>
      <c r="G66" s="20">
        <v>0</v>
      </c>
      <c r="H66" s="20">
        <v>0</v>
      </c>
      <c r="I66" s="20">
        <v>-5000000</v>
      </c>
      <c r="J66" s="20"/>
      <c r="K66" s="20">
        <v>-15000000</v>
      </c>
      <c r="L66" s="20">
        <v>0</v>
      </c>
      <c r="M66" s="20">
        <v>-15000000</v>
      </c>
      <c r="N66" s="20"/>
      <c r="O66" s="21">
        <v>-15000000</v>
      </c>
      <c r="P66" s="20"/>
      <c r="Q66" s="20">
        <v>-15000000</v>
      </c>
      <c r="R66" s="20"/>
      <c r="S66" s="20">
        <v>-15000000</v>
      </c>
      <c r="T66" s="20"/>
      <c r="U66" s="20">
        <v>-15000000</v>
      </c>
      <c r="V66" s="20"/>
      <c r="W66" s="20">
        <v>-15000000</v>
      </c>
      <c r="X66" s="20"/>
      <c r="Y66" s="20"/>
      <c r="Z66" s="20">
        <v>-20000000</v>
      </c>
      <c r="AA66" s="20">
        <v>-20000000</v>
      </c>
      <c r="AB66" s="20">
        <v>-20000000</v>
      </c>
      <c r="AC66" s="24">
        <v>-20000</v>
      </c>
      <c r="AD66" s="24"/>
      <c r="AE66" s="24">
        <v>-15000</v>
      </c>
      <c r="AF66" s="24"/>
      <c r="AG66" s="24">
        <v>-15000</v>
      </c>
      <c r="AH66" s="24"/>
      <c r="AI66" s="24">
        <v>-15000</v>
      </c>
      <c r="AJ66" s="24">
        <v>0</v>
      </c>
      <c r="AK66" s="24">
        <v>-15000</v>
      </c>
      <c r="AL66" s="26"/>
    </row>
    <row r="67" spans="1:38" x14ac:dyDescent="0.2">
      <c r="A67" s="70" t="s">
        <v>122</v>
      </c>
      <c r="B67" s="20">
        <v>-13658773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/>
      <c r="J67" s="20"/>
      <c r="K67" s="20"/>
      <c r="L67" s="20"/>
      <c r="M67" s="20"/>
      <c r="N67" s="20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4"/>
      <c r="AD67" s="24"/>
      <c r="AE67" s="24"/>
      <c r="AF67" s="24"/>
      <c r="AG67" s="24"/>
      <c r="AH67" s="24"/>
      <c r="AI67" s="24"/>
      <c r="AJ67" s="24"/>
      <c r="AK67" s="24"/>
      <c r="AL67" s="26"/>
    </row>
    <row r="68" spans="1:38" x14ac:dyDescent="0.25">
      <c r="A68" s="8" t="s">
        <v>125</v>
      </c>
      <c r="B68" s="20">
        <v>29975000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4"/>
      <c r="AD68" s="24"/>
      <c r="AE68" s="24">
        <v>249396</v>
      </c>
      <c r="AF68" s="24">
        <v>58901</v>
      </c>
      <c r="AG68" s="24"/>
      <c r="AH68" s="24"/>
      <c r="AI68" s="24">
        <v>0</v>
      </c>
      <c r="AJ68" s="24"/>
      <c r="AK68" s="24"/>
      <c r="AL68" s="26"/>
    </row>
    <row r="69" spans="1:38" x14ac:dyDescent="0.2">
      <c r="A69" s="8" t="s">
        <v>126</v>
      </c>
      <c r="B69" s="20">
        <v>1840682</v>
      </c>
      <c r="C69" s="20">
        <v>32166207</v>
      </c>
      <c r="D69" s="20">
        <v>495772</v>
      </c>
      <c r="E69" s="20">
        <v>297743</v>
      </c>
      <c r="F69" s="20">
        <v>196032</v>
      </c>
      <c r="G69" s="20">
        <v>777415</v>
      </c>
      <c r="H69" s="20">
        <v>561806</v>
      </c>
      <c r="I69" s="20">
        <v>762710</v>
      </c>
      <c r="J69" s="48">
        <v>736003</v>
      </c>
      <c r="K69" s="20">
        <v>883777</v>
      </c>
      <c r="L69" s="20">
        <v>990365</v>
      </c>
      <c r="M69" s="20">
        <v>1296973</v>
      </c>
      <c r="N69" s="20">
        <v>1500918</v>
      </c>
      <c r="O69" s="21">
        <v>1031855</v>
      </c>
      <c r="P69" s="20">
        <v>691393</v>
      </c>
      <c r="Q69" s="20">
        <v>814965</v>
      </c>
      <c r="R69" s="20">
        <v>433289</v>
      </c>
      <c r="S69" s="20">
        <v>246496</v>
      </c>
      <c r="T69" s="20">
        <v>74176</v>
      </c>
      <c r="U69" s="20">
        <v>42307</v>
      </c>
      <c r="V69" s="20">
        <v>15937</v>
      </c>
      <c r="W69" s="20">
        <v>37245</v>
      </c>
      <c r="X69" s="20">
        <v>65832</v>
      </c>
      <c r="Y69" s="20">
        <v>92079</v>
      </c>
      <c r="Z69" s="20">
        <v>425392</v>
      </c>
      <c r="AA69" s="20">
        <v>647547</v>
      </c>
      <c r="AB69" s="20">
        <v>757387</v>
      </c>
      <c r="AC69" s="24"/>
      <c r="AD69" s="24"/>
      <c r="AE69" s="24"/>
      <c r="AF69" s="24"/>
      <c r="AG69" s="24"/>
      <c r="AH69" s="24"/>
      <c r="AI69" s="24"/>
      <c r="AJ69" s="24"/>
      <c r="AK69" s="24"/>
      <c r="AL69" s="26"/>
    </row>
    <row r="70" spans="1:38" x14ac:dyDescent="0.25">
      <c r="A70" s="8" t="s">
        <v>124</v>
      </c>
      <c r="B70" s="20">
        <v>1017051336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>
        <v>14589</v>
      </c>
      <c r="N70" s="20"/>
      <c r="O70" s="20"/>
      <c r="P70" s="20"/>
      <c r="Q70" s="20">
        <v>-21500</v>
      </c>
      <c r="R70" s="20"/>
      <c r="S70" s="20"/>
      <c r="T70" s="20"/>
      <c r="U70" s="20">
        <v>168100000</v>
      </c>
      <c r="V70" s="20">
        <v>-9013444</v>
      </c>
      <c r="W70" s="20"/>
      <c r="X70" s="20"/>
      <c r="Y70" s="20"/>
      <c r="Z70" s="20"/>
      <c r="AA70" s="20"/>
      <c r="AB70" s="20">
        <v>97122212</v>
      </c>
      <c r="AC70" s="24">
        <v>102000</v>
      </c>
      <c r="AD70" s="24"/>
      <c r="AE70" s="24"/>
      <c r="AF70" s="24"/>
      <c r="AG70" s="24"/>
      <c r="AH70" s="24"/>
      <c r="AI70" s="24"/>
      <c r="AJ70" s="24"/>
      <c r="AK70" s="24"/>
      <c r="AL70" s="26"/>
    </row>
    <row r="71" spans="1:38" x14ac:dyDescent="0.2">
      <c r="A71" s="70" t="s">
        <v>170</v>
      </c>
      <c r="B71" s="20">
        <v>0</v>
      </c>
      <c r="C71" s="20">
        <v>0</v>
      </c>
      <c r="D71" s="20">
        <v>0</v>
      </c>
      <c r="E71" s="20">
        <v>485536</v>
      </c>
      <c r="F71" s="20">
        <v>52218</v>
      </c>
      <c r="G71" s="20">
        <v>51529</v>
      </c>
      <c r="H71" s="20">
        <v>40492</v>
      </c>
      <c r="I71" s="20">
        <v>247137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4"/>
      <c r="AD71" s="24"/>
      <c r="AE71" s="24"/>
      <c r="AF71" s="24"/>
      <c r="AG71" s="24"/>
      <c r="AH71" s="24"/>
      <c r="AI71" s="24"/>
      <c r="AJ71" s="24"/>
      <c r="AK71" s="24"/>
      <c r="AL71" s="26"/>
    </row>
    <row r="72" spans="1:38" x14ac:dyDescent="0.2">
      <c r="A72" s="70" t="s">
        <v>171</v>
      </c>
      <c r="B72" s="20">
        <v>12420031</v>
      </c>
      <c r="C72" s="20">
        <v>93000000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4"/>
      <c r="AD72" s="24"/>
      <c r="AE72" s="24"/>
      <c r="AF72" s="24"/>
      <c r="AG72" s="24"/>
      <c r="AH72" s="24"/>
      <c r="AI72" s="24"/>
      <c r="AJ72" s="24"/>
      <c r="AK72" s="24"/>
      <c r="AL72" s="26"/>
    </row>
    <row r="73" spans="1:38" x14ac:dyDescent="0.2">
      <c r="A73" s="70" t="s">
        <v>172</v>
      </c>
      <c r="B73" s="48">
        <v>-378597</v>
      </c>
      <c r="C73" s="48">
        <v>-37772810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4"/>
      <c r="AD73" s="24"/>
      <c r="AE73" s="24"/>
      <c r="AF73" s="24"/>
      <c r="AG73" s="24"/>
      <c r="AH73" s="24"/>
      <c r="AI73" s="24"/>
      <c r="AJ73" s="24"/>
      <c r="AK73" s="24"/>
      <c r="AL73" s="26"/>
    </row>
    <row r="74" spans="1:38" x14ac:dyDescent="0.2">
      <c r="A74" s="70" t="s">
        <v>173</v>
      </c>
      <c r="B74" s="48">
        <v>-1403478</v>
      </c>
      <c r="C74" s="4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4"/>
      <c r="AD74" s="24"/>
      <c r="AE74" s="24"/>
      <c r="AF74" s="24"/>
      <c r="AG74" s="24"/>
      <c r="AH74" s="24"/>
      <c r="AI74" s="24"/>
      <c r="AJ74" s="24"/>
      <c r="AK74" s="24"/>
      <c r="AL74" s="26"/>
    </row>
    <row r="75" spans="1:38" x14ac:dyDescent="0.2">
      <c r="A75" s="70" t="s">
        <v>174</v>
      </c>
      <c r="B75" s="48">
        <v>-600000</v>
      </c>
      <c r="C75" s="48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4"/>
      <c r="AD75" s="24"/>
      <c r="AE75" s="24"/>
      <c r="AF75" s="24"/>
      <c r="AG75" s="24"/>
      <c r="AH75" s="24"/>
      <c r="AI75" s="24"/>
      <c r="AJ75" s="24"/>
      <c r="AK75" s="24"/>
      <c r="AL75" s="26"/>
    </row>
    <row r="76" spans="1:38" x14ac:dyDescent="0.2">
      <c r="A76" s="71" t="s">
        <v>168</v>
      </c>
      <c r="B76" s="20"/>
      <c r="C76" s="20"/>
      <c r="D76" s="20"/>
      <c r="E76" s="20"/>
      <c r="F76" s="20"/>
      <c r="G76" s="20"/>
      <c r="H76" s="20"/>
      <c r="I76" s="20"/>
      <c r="J76" s="20"/>
      <c r="K76" s="20">
        <v>0</v>
      </c>
      <c r="L76" s="20">
        <v>-14589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4"/>
      <c r="AD76" s="24"/>
      <c r="AE76" s="24"/>
      <c r="AF76" s="24"/>
      <c r="AG76" s="24"/>
      <c r="AH76" s="24"/>
      <c r="AI76" s="24"/>
      <c r="AJ76" s="24"/>
      <c r="AK76" s="24"/>
      <c r="AL76" s="26"/>
    </row>
    <row r="77" spans="1:38" x14ac:dyDescent="0.2">
      <c r="A77" s="8" t="s">
        <v>156</v>
      </c>
      <c r="B77" s="20">
        <v>0</v>
      </c>
      <c r="C77" s="20">
        <v>0</v>
      </c>
      <c r="D77" s="20">
        <v>0</v>
      </c>
      <c r="E77" s="20">
        <v>0</v>
      </c>
      <c r="F77" s="20">
        <v>12082400</v>
      </c>
      <c r="G77" s="20">
        <v>39000025</v>
      </c>
      <c r="H77" s="20">
        <v>0</v>
      </c>
      <c r="I77" s="20">
        <v>0</v>
      </c>
      <c r="J77" s="20"/>
      <c r="K77" s="20"/>
      <c r="L77" s="20"/>
      <c r="M77" s="20"/>
      <c r="N77" s="20"/>
      <c r="O77" s="21">
        <v>-1000000</v>
      </c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4"/>
      <c r="AD77" s="24"/>
      <c r="AE77" s="24"/>
      <c r="AF77" s="24"/>
      <c r="AG77" s="24"/>
      <c r="AH77" s="24"/>
      <c r="AI77" s="24"/>
      <c r="AJ77" s="24"/>
      <c r="AK77" s="24"/>
      <c r="AL77" s="26"/>
    </row>
    <row r="78" spans="1:38" x14ac:dyDescent="0.2">
      <c r="A78" s="72" t="s">
        <v>166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4"/>
      <c r="AD78" s="24"/>
      <c r="AE78" s="24"/>
      <c r="AF78" s="24"/>
      <c r="AG78" s="24"/>
      <c r="AH78" s="24"/>
      <c r="AI78" s="24"/>
      <c r="AJ78" s="24"/>
      <c r="AK78" s="24"/>
      <c r="AL78" s="26"/>
    </row>
    <row r="79" spans="1:38" x14ac:dyDescent="0.2">
      <c r="A79" s="72" t="s">
        <v>167</v>
      </c>
      <c r="B79" s="20"/>
      <c r="C79" s="20"/>
      <c r="D79" s="20"/>
      <c r="E79" s="20"/>
      <c r="F79" s="20"/>
      <c r="G79" s="20"/>
      <c r="H79" s="20"/>
      <c r="I79" s="20"/>
      <c r="J79" s="20"/>
      <c r="K79" s="20">
        <v>-3596938</v>
      </c>
      <c r="L79" s="20">
        <v>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4"/>
      <c r="AD79" s="24"/>
      <c r="AE79" s="24"/>
      <c r="AF79" s="24"/>
      <c r="AG79" s="24"/>
      <c r="AH79" s="24"/>
      <c r="AI79" s="24"/>
      <c r="AJ79" s="24"/>
      <c r="AK79" s="24"/>
      <c r="AL79" s="26"/>
    </row>
    <row r="80" spans="1:38" x14ac:dyDescent="0.25">
      <c r="A80" s="8" t="s">
        <v>136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6456486</v>
      </c>
      <c r="I80" s="20">
        <v>0</v>
      </c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4">
        <v>388</v>
      </c>
      <c r="AD80" s="24">
        <v>610</v>
      </c>
      <c r="AE80" s="24">
        <v>2620</v>
      </c>
      <c r="AF80" s="24">
        <v>200</v>
      </c>
      <c r="AG80" s="24">
        <v>95</v>
      </c>
      <c r="AH80" s="24">
        <v>-5861</v>
      </c>
      <c r="AI80" s="24">
        <v>-1697</v>
      </c>
      <c r="AJ80" s="24">
        <v>-1308</v>
      </c>
      <c r="AK80" s="24">
        <v>-2307</v>
      </c>
      <c r="AL80" s="26"/>
    </row>
    <row r="81" spans="1:38" x14ac:dyDescent="0.25">
      <c r="A81" s="41" t="s">
        <v>177</v>
      </c>
      <c r="B81" s="50">
        <f t="shared" ref="B81:AK81" si="23">SUM(B62:B80)</f>
        <v>1044175701</v>
      </c>
      <c r="C81" s="50">
        <f t="shared" si="23"/>
        <v>103460357</v>
      </c>
      <c r="D81" s="50">
        <f t="shared" si="23"/>
        <v>246976390</v>
      </c>
      <c r="E81" s="50">
        <f t="shared" si="23"/>
        <v>71794072</v>
      </c>
      <c r="F81" s="50">
        <f t="shared" si="23"/>
        <v>-66169385</v>
      </c>
      <c r="G81" s="50">
        <f t="shared" si="23"/>
        <v>230312710</v>
      </c>
      <c r="H81" s="50">
        <f t="shared" si="23"/>
        <v>-137183</v>
      </c>
      <c r="I81" s="50">
        <f t="shared" si="23"/>
        <v>44891709</v>
      </c>
      <c r="J81" s="50">
        <f t="shared" si="23"/>
        <v>-116188858</v>
      </c>
      <c r="K81" s="50">
        <f t="shared" si="23"/>
        <v>89280481</v>
      </c>
      <c r="L81" s="50">
        <f t="shared" si="23"/>
        <v>60087891</v>
      </c>
      <c r="M81" s="50">
        <f t="shared" si="23"/>
        <v>-107619508</v>
      </c>
      <c r="N81" s="50">
        <f t="shared" si="23"/>
        <v>-26330917</v>
      </c>
      <c r="O81" s="50">
        <f t="shared" si="23"/>
        <v>24592963</v>
      </c>
      <c r="P81" s="50">
        <f t="shared" si="23"/>
        <v>-24570767</v>
      </c>
      <c r="Q81" s="50">
        <f t="shared" si="23"/>
        <v>101946009</v>
      </c>
      <c r="R81" s="50">
        <f t="shared" si="23"/>
        <v>54594278</v>
      </c>
      <c r="S81" s="50">
        <f t="shared" si="23"/>
        <v>146927170</v>
      </c>
      <c r="T81" s="50">
        <f t="shared" si="23"/>
        <v>-34668075</v>
      </c>
      <c r="U81" s="50">
        <f t="shared" si="23"/>
        <v>6460206</v>
      </c>
      <c r="V81" s="50">
        <f t="shared" si="23"/>
        <v>54845957</v>
      </c>
      <c r="W81" s="50">
        <f t="shared" si="23"/>
        <v>-82190681</v>
      </c>
      <c r="X81" s="50">
        <f t="shared" si="23"/>
        <v>9379845</v>
      </c>
      <c r="Y81" s="50">
        <f t="shared" si="23"/>
        <v>-60941072</v>
      </c>
      <c r="Z81" s="50">
        <f t="shared" si="23"/>
        <v>-8762747</v>
      </c>
      <c r="AA81" s="50">
        <f t="shared" si="23"/>
        <v>-75757333</v>
      </c>
      <c r="AB81" s="50">
        <f t="shared" si="23"/>
        <v>5549927</v>
      </c>
      <c r="AC81" s="60">
        <f t="shared" si="23"/>
        <v>41119</v>
      </c>
      <c r="AD81" s="60">
        <f t="shared" si="23"/>
        <v>205422</v>
      </c>
      <c r="AE81" s="60">
        <f t="shared" si="23"/>
        <v>294125</v>
      </c>
      <c r="AF81" s="60">
        <f t="shared" si="23"/>
        <v>-65869</v>
      </c>
      <c r="AG81" s="60">
        <f t="shared" si="23"/>
        <v>-164824</v>
      </c>
      <c r="AH81" s="60">
        <f t="shared" si="23"/>
        <v>208978</v>
      </c>
      <c r="AI81" s="60">
        <f t="shared" si="23"/>
        <v>6999</v>
      </c>
      <c r="AJ81" s="60">
        <f t="shared" si="23"/>
        <v>-49712</v>
      </c>
      <c r="AK81" s="60">
        <f t="shared" si="23"/>
        <v>17834</v>
      </c>
      <c r="AL81" s="26"/>
    </row>
    <row r="82" spans="1:38" x14ac:dyDescent="0.25">
      <c r="A82" s="8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4"/>
      <c r="AD82" s="24"/>
      <c r="AE82" s="24"/>
      <c r="AF82" s="24"/>
      <c r="AG82" s="24"/>
      <c r="AH82" s="24"/>
      <c r="AI82" s="24"/>
      <c r="AJ82" s="24"/>
      <c r="AK82" s="24"/>
      <c r="AL82" s="26"/>
    </row>
    <row r="83" spans="1:38" s="35" customFormat="1" ht="24" x14ac:dyDescent="0.2">
      <c r="A83" s="42" t="s">
        <v>21</v>
      </c>
      <c r="B83" s="51">
        <v>-11845</v>
      </c>
      <c r="C83" s="51">
        <v>114441</v>
      </c>
      <c r="D83" s="51">
        <v>17208</v>
      </c>
      <c r="E83" s="51">
        <v>136585</v>
      </c>
      <c r="F83" s="51">
        <v>-59955</v>
      </c>
      <c r="G83" s="51">
        <v>-322315</v>
      </c>
      <c r="H83" s="51">
        <v>-92258</v>
      </c>
      <c r="I83" s="51">
        <v>-1562</v>
      </c>
      <c r="J83" s="68">
        <v>4135</v>
      </c>
      <c r="K83" s="69">
        <v>48510</v>
      </c>
      <c r="L83" s="69">
        <v>-420</v>
      </c>
      <c r="M83" s="51">
        <v>-69110</v>
      </c>
      <c r="N83" s="51">
        <v>19187</v>
      </c>
      <c r="O83" s="51">
        <v>-46154</v>
      </c>
      <c r="P83" s="51">
        <v>-50679</v>
      </c>
      <c r="Q83" s="51">
        <v>-16076</v>
      </c>
      <c r="R83" s="51">
        <v>-61765</v>
      </c>
      <c r="S83" s="51">
        <v>-73428</v>
      </c>
      <c r="T83" s="51">
        <v>-62231</v>
      </c>
      <c r="U83" s="51">
        <v>-239821</v>
      </c>
      <c r="V83" s="51">
        <v>608412</v>
      </c>
      <c r="W83" s="51">
        <v>-56759</v>
      </c>
      <c r="X83" s="51">
        <v>-107239</v>
      </c>
      <c r="Y83" s="51">
        <v>-373936</v>
      </c>
      <c r="Z83" s="51">
        <v>-262153</v>
      </c>
      <c r="AA83" s="51">
        <v>-513590</v>
      </c>
      <c r="AB83" s="51">
        <v>-194584</v>
      </c>
      <c r="AC83" s="61">
        <v>268</v>
      </c>
      <c r="AD83" s="61">
        <v>336</v>
      </c>
      <c r="AE83" s="61">
        <v>65</v>
      </c>
      <c r="AF83" s="61">
        <v>138</v>
      </c>
      <c r="AG83" s="61">
        <v>687</v>
      </c>
      <c r="AH83" s="61">
        <v>44</v>
      </c>
      <c r="AI83" s="61">
        <v>-78</v>
      </c>
      <c r="AJ83" s="61">
        <v>129</v>
      </c>
      <c r="AK83" s="61">
        <v>-209</v>
      </c>
      <c r="AL83" s="26"/>
    </row>
    <row r="84" spans="1:38" x14ac:dyDescent="0.2">
      <c r="A84" s="7" t="s">
        <v>22</v>
      </c>
      <c r="B84" s="19"/>
      <c r="C84" s="19"/>
      <c r="D84" s="19"/>
      <c r="E84" s="19"/>
      <c r="F84" s="19"/>
      <c r="G84" s="19"/>
      <c r="H84" s="19"/>
      <c r="I84" s="19"/>
      <c r="J84" s="48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19"/>
      <c r="AC84" s="23"/>
      <c r="AD84" s="23"/>
      <c r="AE84" s="23"/>
      <c r="AF84" s="23"/>
      <c r="AG84" s="23"/>
      <c r="AH84" s="23">
        <v>0</v>
      </c>
      <c r="AI84" s="23">
        <v>0</v>
      </c>
      <c r="AJ84" s="23"/>
      <c r="AK84" s="23"/>
      <c r="AL84" s="26"/>
    </row>
    <row r="85" spans="1:38" x14ac:dyDescent="0.2">
      <c r="A85" s="36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56"/>
      <c r="AD85" s="56"/>
      <c r="AE85" s="56"/>
      <c r="AF85" s="56"/>
      <c r="AG85" s="56"/>
      <c r="AH85" s="56"/>
      <c r="AI85" s="56"/>
      <c r="AJ85" s="56"/>
      <c r="AK85" s="56"/>
      <c r="AL85" s="26"/>
    </row>
    <row r="86" spans="1:38" x14ac:dyDescent="0.25">
      <c r="A86" s="7" t="s">
        <v>23</v>
      </c>
      <c r="B86" s="19">
        <f t="shared" ref="B86:AB86" si="24">B84+B83+B81+B59+B45+B37</f>
        <v>927795915</v>
      </c>
      <c r="C86" s="19">
        <f t="shared" si="24"/>
        <v>-174479825.52000001</v>
      </c>
      <c r="D86" s="19">
        <f t="shared" si="24"/>
        <v>-248427514</v>
      </c>
      <c r="E86" s="19">
        <f t="shared" si="24"/>
        <v>-342992339</v>
      </c>
      <c r="F86" s="19">
        <f t="shared" si="24"/>
        <v>-168371037</v>
      </c>
      <c r="G86" s="19">
        <f t="shared" si="24"/>
        <v>137490646</v>
      </c>
      <c r="H86" s="19">
        <f t="shared" si="24"/>
        <v>474412</v>
      </c>
      <c r="I86" s="19">
        <f t="shared" si="24"/>
        <v>9030296</v>
      </c>
      <c r="J86" s="19">
        <f t="shared" si="24"/>
        <v>-100676322</v>
      </c>
      <c r="K86" s="19">
        <f t="shared" si="24"/>
        <v>99522842</v>
      </c>
      <c r="L86" s="19">
        <f t="shared" si="24"/>
        <v>-29317772</v>
      </c>
      <c r="M86" s="19">
        <f t="shared" si="24"/>
        <v>-191705904.99999997</v>
      </c>
      <c r="N86" s="19">
        <f t="shared" si="24"/>
        <v>-21915842</v>
      </c>
      <c r="O86" s="19">
        <f t="shared" si="24"/>
        <v>30745206</v>
      </c>
      <c r="P86" s="19">
        <f t="shared" si="24"/>
        <v>8935845</v>
      </c>
      <c r="Q86" s="19">
        <f t="shared" si="24"/>
        <v>31021962</v>
      </c>
      <c r="R86" s="19">
        <f t="shared" si="24"/>
        <v>37036300</v>
      </c>
      <c r="S86" s="19">
        <f t="shared" si="24"/>
        <v>-26054923</v>
      </c>
      <c r="T86" s="19">
        <f t="shared" si="24"/>
        <v>-87384370</v>
      </c>
      <c r="U86" s="19">
        <f t="shared" si="24"/>
        <v>57348549</v>
      </c>
      <c r="V86" s="19">
        <f t="shared" si="24"/>
        <v>51786288</v>
      </c>
      <c r="W86" s="19">
        <f t="shared" si="24"/>
        <v>-66402560</v>
      </c>
      <c r="X86" s="19">
        <f t="shared" si="24"/>
        <v>17671573</v>
      </c>
      <c r="Y86" s="19">
        <f t="shared" si="24"/>
        <v>-9822356</v>
      </c>
      <c r="Z86" s="19">
        <f t="shared" si="24"/>
        <v>79745413</v>
      </c>
      <c r="AA86" s="19">
        <f t="shared" si="24"/>
        <v>-16660648</v>
      </c>
      <c r="AB86" s="19">
        <f t="shared" si="24"/>
        <v>-34300113</v>
      </c>
      <c r="AC86" s="23">
        <f>AC84+AC83+AC81+AC59+AC45+1</f>
        <v>43561</v>
      </c>
      <c r="AD86" s="23">
        <v>-121746</v>
      </c>
      <c r="AE86" s="23">
        <v>16850</v>
      </c>
      <c r="AF86" s="23">
        <f t="shared" ref="AF86:AK86" si="25">AF84+AF83+AF81+AF59+AF45</f>
        <v>-95222</v>
      </c>
      <c r="AG86" s="23">
        <f t="shared" si="25"/>
        <v>-54075</v>
      </c>
      <c r="AH86" s="23">
        <f t="shared" si="25"/>
        <v>39025</v>
      </c>
      <c r="AI86" s="23">
        <f t="shared" si="25"/>
        <v>-9947</v>
      </c>
      <c r="AJ86" s="23">
        <f t="shared" si="25"/>
        <v>-58909</v>
      </c>
      <c r="AK86" s="23">
        <f t="shared" si="25"/>
        <v>126705</v>
      </c>
      <c r="AL86" s="26"/>
    </row>
    <row r="87" spans="1:38" s="35" customFormat="1" x14ac:dyDescent="0.2">
      <c r="A87" s="7" t="s">
        <v>24</v>
      </c>
      <c r="B87" s="20">
        <v>445276334</v>
      </c>
      <c r="C87" s="20">
        <v>1373072249</v>
      </c>
      <c r="D87" s="20">
        <v>1198592423</v>
      </c>
      <c r="E87" s="20">
        <v>950164909</v>
      </c>
      <c r="F87" s="20">
        <v>607172570</v>
      </c>
      <c r="G87" s="20">
        <v>438801533</v>
      </c>
      <c r="H87" s="20">
        <v>576292179</v>
      </c>
      <c r="I87" s="20">
        <v>576766591</v>
      </c>
      <c r="J87" s="48">
        <v>585796887</v>
      </c>
      <c r="K87" s="21">
        <v>485120565</v>
      </c>
      <c r="L87" s="21">
        <v>584643407</v>
      </c>
      <c r="M87" s="20">
        <v>555325636</v>
      </c>
      <c r="N87" s="20">
        <v>363619731</v>
      </c>
      <c r="O87" s="20">
        <v>341703889</v>
      </c>
      <c r="P87" s="20">
        <v>429326206</v>
      </c>
      <c r="Q87" s="20">
        <v>438262051</v>
      </c>
      <c r="R87" s="20">
        <v>469284013</v>
      </c>
      <c r="S87" s="20">
        <v>506320313</v>
      </c>
      <c r="T87" s="20">
        <v>480265390</v>
      </c>
      <c r="U87" s="20">
        <v>392881020</v>
      </c>
      <c r="V87" s="20">
        <v>450229569</v>
      </c>
      <c r="W87" s="20">
        <v>502015857</v>
      </c>
      <c r="X87" s="20">
        <v>435613297</v>
      </c>
      <c r="Y87" s="20">
        <v>453284870</v>
      </c>
      <c r="Z87" s="20">
        <v>443462514</v>
      </c>
      <c r="AA87" s="20">
        <v>523207927</v>
      </c>
      <c r="AB87" s="20">
        <v>506547279</v>
      </c>
      <c r="AC87" s="24">
        <v>472247</v>
      </c>
      <c r="AD87" s="24">
        <v>515808</v>
      </c>
      <c r="AE87" s="24">
        <v>394062</v>
      </c>
      <c r="AF87" s="24">
        <v>410912</v>
      </c>
      <c r="AG87" s="24">
        <v>315690</v>
      </c>
      <c r="AH87" s="24">
        <v>261615</v>
      </c>
      <c r="AI87" s="24">
        <v>300641</v>
      </c>
      <c r="AJ87" s="24">
        <v>290694</v>
      </c>
      <c r="AK87" s="24">
        <v>231785</v>
      </c>
      <c r="AL87" s="26"/>
    </row>
    <row r="88" spans="1:38" x14ac:dyDescent="0.25">
      <c r="A88" s="7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19"/>
      <c r="AC88" s="23"/>
      <c r="AD88" s="23"/>
      <c r="AE88" s="23"/>
      <c r="AF88" s="23"/>
      <c r="AG88" s="23"/>
      <c r="AH88" s="23"/>
      <c r="AI88" s="23"/>
      <c r="AJ88" s="23"/>
      <c r="AK88" s="23"/>
      <c r="AL88" s="26"/>
    </row>
    <row r="89" spans="1:38" ht="15.75" thickBot="1" x14ac:dyDescent="0.3">
      <c r="A89" s="43" t="s">
        <v>25</v>
      </c>
      <c r="B89" s="52">
        <f t="shared" ref="B89:U89" si="26">B87+B86</f>
        <v>1373072249</v>
      </c>
      <c r="C89" s="52">
        <f t="shared" si="26"/>
        <v>1198592423.48</v>
      </c>
      <c r="D89" s="52">
        <f t="shared" si="26"/>
        <v>950164909</v>
      </c>
      <c r="E89" s="52">
        <f t="shared" si="26"/>
        <v>607172570</v>
      </c>
      <c r="F89" s="52">
        <f t="shared" si="26"/>
        <v>438801533</v>
      </c>
      <c r="G89" s="52">
        <f t="shared" si="26"/>
        <v>576292179</v>
      </c>
      <c r="H89" s="52">
        <f t="shared" si="26"/>
        <v>576766591</v>
      </c>
      <c r="I89" s="52">
        <f t="shared" si="26"/>
        <v>585796887</v>
      </c>
      <c r="J89" s="52">
        <f t="shared" si="26"/>
        <v>485120565</v>
      </c>
      <c r="K89" s="52">
        <f t="shared" si="26"/>
        <v>584643407</v>
      </c>
      <c r="L89" s="52">
        <f t="shared" si="26"/>
        <v>555325635</v>
      </c>
      <c r="M89" s="52">
        <f t="shared" si="26"/>
        <v>363619731</v>
      </c>
      <c r="N89" s="52">
        <f t="shared" si="26"/>
        <v>341703889</v>
      </c>
      <c r="O89" s="52">
        <f t="shared" si="26"/>
        <v>372449095</v>
      </c>
      <c r="P89" s="52">
        <f t="shared" si="26"/>
        <v>438262051</v>
      </c>
      <c r="Q89" s="52">
        <f t="shared" si="26"/>
        <v>469284013</v>
      </c>
      <c r="R89" s="52">
        <f t="shared" si="26"/>
        <v>506320313</v>
      </c>
      <c r="S89" s="52">
        <f t="shared" si="26"/>
        <v>480265390</v>
      </c>
      <c r="T89" s="52">
        <f t="shared" si="26"/>
        <v>392881020</v>
      </c>
      <c r="U89" s="52">
        <f t="shared" si="26"/>
        <v>450229569</v>
      </c>
      <c r="V89" s="52">
        <f t="shared" ref="V89:Y89" si="27">V87+V86</f>
        <v>502015857</v>
      </c>
      <c r="W89" s="52">
        <f t="shared" si="27"/>
        <v>435613297</v>
      </c>
      <c r="X89" s="52">
        <f t="shared" si="27"/>
        <v>453284870</v>
      </c>
      <c r="Y89" s="52">
        <f t="shared" si="27"/>
        <v>443462514</v>
      </c>
      <c r="Z89" s="52">
        <f t="shared" ref="Z89:AK89" si="28">Z87+Z86</f>
        <v>523207927</v>
      </c>
      <c r="AA89" s="52">
        <f t="shared" si="28"/>
        <v>506547279</v>
      </c>
      <c r="AB89" s="52">
        <f t="shared" si="28"/>
        <v>472247166</v>
      </c>
      <c r="AC89" s="62">
        <f t="shared" si="28"/>
        <v>515808</v>
      </c>
      <c r="AD89" s="62">
        <f t="shared" si="28"/>
        <v>394062</v>
      </c>
      <c r="AE89" s="62">
        <f t="shared" si="28"/>
        <v>410912</v>
      </c>
      <c r="AF89" s="62">
        <f t="shared" si="28"/>
        <v>315690</v>
      </c>
      <c r="AG89" s="62">
        <f t="shared" si="28"/>
        <v>261615</v>
      </c>
      <c r="AH89" s="62">
        <f t="shared" si="28"/>
        <v>300640</v>
      </c>
      <c r="AI89" s="62">
        <f t="shared" si="28"/>
        <v>290694</v>
      </c>
      <c r="AJ89" s="62">
        <f t="shared" si="28"/>
        <v>231785</v>
      </c>
      <c r="AK89" s="62">
        <f t="shared" si="28"/>
        <v>358490</v>
      </c>
      <c r="AL89" s="26"/>
    </row>
    <row r="90" spans="1:38" x14ac:dyDescent="0.25">
      <c r="AL90" s="26"/>
    </row>
    <row r="91" spans="1:38" x14ac:dyDescent="0.25">
      <c r="AL91" s="26"/>
    </row>
  </sheetData>
  <mergeCells count="20">
    <mergeCell ref="AC2:AK2"/>
    <mergeCell ref="B2:AB2"/>
    <mergeCell ref="AI62:AI63"/>
    <mergeCell ref="AJ62:AJ63"/>
    <mergeCell ref="AK62:AK63"/>
    <mergeCell ref="AI64:AI65"/>
    <mergeCell ref="AJ64:AJ65"/>
    <mergeCell ref="AK64:AK65"/>
    <mergeCell ref="AE62:AE63"/>
    <mergeCell ref="AD62:AD63"/>
    <mergeCell ref="AE64:AE65"/>
    <mergeCell ref="AD64:AD65"/>
    <mergeCell ref="AH62:AH63"/>
    <mergeCell ref="AH64:AH65"/>
    <mergeCell ref="AC64:AC65"/>
    <mergeCell ref="AC62:AC63"/>
    <mergeCell ref="AG62:AG63"/>
    <mergeCell ref="AF62:AF63"/>
    <mergeCell ref="AG64:AG65"/>
    <mergeCell ref="AF64:AF6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CF2004-2012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E053750</dc:creator>
  <cp:lastModifiedBy>JingWen_Miao (缪璟文)</cp:lastModifiedBy>
  <dcterms:created xsi:type="dcterms:W3CDTF">2020-03-19T05:45:45Z</dcterms:created>
  <dcterms:modified xsi:type="dcterms:W3CDTF">2023-11-09T02:16:26Z</dcterms:modified>
</cp:coreProperties>
</file>